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otaçõ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'Anotações'!$A$3:$Q$103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0,0%"/>
    <numFmt numFmtId="166" formatCode="0,0"/>
    <numFmt numFmtId="167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0"/>
    </font>
    <font>
      <name val="Calibri"/>
      <b val="1"/>
      <color rgb="00EA580C"/>
      <sz val="14"/>
    </font>
    <font>
      <name val="Calibri"/>
      <b val="1"/>
      <color rgb="00DC2626"/>
      <sz val="10"/>
    </font>
    <font>
      <name val="Calibri"/>
      <b val="1"/>
      <color rgb="0016A34A"/>
      <sz val="10"/>
    </font>
  </fonts>
  <fills count="10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EA580C"/>
      </patternFill>
    </fill>
    <fill>
      <patternFill patternType="solid">
        <fgColor rgb="00FFFFFF"/>
      </patternFill>
    </fill>
    <fill>
      <patternFill patternType="solid">
        <fgColor rgb="00FEE2E2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1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5" fontId="3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167" fontId="3" fillId="3" borderId="1" applyAlignment="1" pivotButton="0" quotePrefix="0" xfId="0">
      <alignment horizontal="center" vertical="center"/>
    </xf>
    <xf numFmtId="167" fontId="0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FAFC"/>
        </patternFill>
      </fill>
    </dxf>
    <dxf>
      <fill>
        <patternFill patternType="solid">
          <fgColor rgb="00FFFBEB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Anotações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'Resumo'!$A$14:$A$20</f>
            </numRef>
          </cat>
          <val>
            <numRef>
              <f>'Resumo'!$B$14:$B$20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pieChart>
        <varyColors val="1"/>
        <ser>
          <idx val="0"/>
          <order val="0"/>
          <tx>
            <strRef>
              <f>'Resumo'!J13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'Resumo'!$I$14:$I$17</f>
            </numRef>
          </cat>
          <val>
            <numRef>
              <f>'Resumo'!$J$14:$J$17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Anotações por prioridade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'Resumo'!M13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solidFill>
                <a:srgbClr val="0F172A"/>
              </a:solidFill>
              <a:prstDash val="solid"/>
            </a:ln>
          </spPr>
          <cat>
            <numRef>
              <f>'Resumo'!$L$14:$L$16</f>
            </numRef>
          </cat>
          <val>
            <numRef>
              <f>'Resumo'!$M$14:$M$16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23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40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30" customWidth="1" min="3" max="3"/>
    <col width="18" customWidth="1" min="4" max="4"/>
    <col width="14" customWidth="1" min="5" max="5"/>
    <col width="13" customWidth="1" min="6" max="6"/>
    <col width="17" customWidth="1" min="7" max="7"/>
    <col width="21" customWidth="1" min="8" max="8"/>
    <col width="27" customWidth="1" min="9" max="9"/>
    <col width="18" customWidth="1" min="10" max="10"/>
    <col width="13" customWidth="1" min="11" max="11"/>
    <col width="14" customWidth="1" min="12" max="12"/>
    <col width="25" customWidth="1" min="13" max="13"/>
    <col width="48" customWidth="1" min="14" max="14"/>
    <col width="34" customWidth="1" min="15" max="15"/>
    <col width="19" customWidth="1" min="16" max="16"/>
    <col width="20" customWidth="1" min="17" max="17"/>
  </cols>
  <sheetData>
    <row r="1" ht="30" customHeight="1">
      <c r="A1" s="1" t="inlineStr">
        <is>
          <t>Anotações | Capture, organize e resolva</t>
        </is>
      </c>
    </row>
    <row r="2"/>
    <row r="3">
      <c r="A3" s="2" t="inlineStr">
        <is>
          <t>ID</t>
        </is>
      </c>
      <c r="B3" s="2" t="inlineStr">
        <is>
          <t>Data</t>
        </is>
      </c>
      <c r="C3" s="2" t="inlineStr">
        <is>
          <t>Título</t>
        </is>
      </c>
      <c r="D3" s="2" t="inlineStr">
        <is>
          <t>Categoria</t>
        </is>
      </c>
      <c r="E3" s="2" t="inlineStr">
        <is>
          <t>Tipo</t>
        </is>
      </c>
      <c r="F3" s="2" t="inlineStr">
        <is>
          <t>Prioridade</t>
        </is>
      </c>
      <c r="G3" s="2" t="inlineStr">
        <is>
          <t>Status</t>
        </is>
      </c>
      <c r="H3" s="2" t="inlineStr">
        <is>
          <t>Responsável</t>
        </is>
      </c>
      <c r="I3" s="2" t="inlineStr">
        <is>
          <t>Cliente/Projeto</t>
        </is>
      </c>
      <c r="J3" s="2" t="inlineStr">
        <is>
          <t>Cidade</t>
        </is>
      </c>
      <c r="K3" s="2" t="inlineStr">
        <is>
          <t>Prazo</t>
        </is>
      </c>
      <c r="L3" s="2" t="inlineStr">
        <is>
          <t>Concluída?</t>
        </is>
      </c>
      <c r="M3" s="2" t="inlineStr">
        <is>
          <t>Tags</t>
        </is>
      </c>
      <c r="N3" s="2" t="inlineStr">
        <is>
          <t>Anotação</t>
        </is>
      </c>
      <c r="O3" s="2" t="inlineStr">
        <is>
          <t>Próxima ação</t>
        </is>
      </c>
      <c r="P3" s="2" t="inlineStr">
        <is>
          <t>Dias até o prazo</t>
        </is>
      </c>
      <c r="Q3" s="2" t="inlineStr">
        <is>
          <t>Situação do prazo</t>
        </is>
      </c>
    </row>
    <row r="4" ht="48" customHeight="1">
      <c r="A4" s="3" t="inlineStr">
        <is>
          <t>AN-2026-001</t>
        </is>
      </c>
      <c r="B4" s="29" t="n">
        <v>46034</v>
      </c>
      <c r="C4" s="3" t="inlineStr">
        <is>
          <t>Ata da reunião de lançamento</t>
        </is>
      </c>
      <c r="D4" s="3" t="inlineStr">
        <is>
          <t>Reunião</t>
        </is>
      </c>
      <c r="E4" s="3" t="inlineStr">
        <is>
          <t>Decisão</t>
        </is>
      </c>
      <c r="F4" s="5" t="inlineStr">
        <is>
          <t>Alta</t>
        </is>
      </c>
      <c r="G4" s="5" t="inlineStr">
        <is>
          <t>Concluída</t>
        </is>
      </c>
      <c r="H4" s="3" t="inlineStr">
        <is>
          <t>João Silva</t>
        </is>
      </c>
      <c r="I4" s="3" t="inlineStr">
        <is>
          <t>Projeto Expansão</t>
        </is>
      </c>
      <c r="J4" s="5" t="inlineStr">
        <is>
          <t>São Paulo</t>
        </is>
      </c>
      <c r="K4" s="29" t="n">
        <v>46041</v>
      </c>
      <c r="L4" s="5" t="inlineStr">
        <is>
          <t>Sim</t>
        </is>
      </c>
      <c r="M4" s="3" t="inlineStr">
        <is>
          <t>lançamento; metas; equipe</t>
        </is>
      </c>
      <c r="N4" s="6" t="inlineStr">
        <is>
          <t>Definimos metas comerciais, responsáveis e a cadência semanal de acompanhamento.</t>
        </is>
      </c>
      <c r="O4" s="6" t="inlineStr">
        <is>
          <t>Compartilhar a ata com a equipe.</t>
        </is>
      </c>
      <c r="P4" s="7">
        <f>IF('Anotações'!$K4="","",IFERROR('Anotações'!$K4-TODAY(),""))</f>
        <v/>
      </c>
      <c r="Q4" s="8">
        <f>IF('Anotações'!$K4="","",IF('Anotações'!$G4="Concluída","Concluída",IF('Anotações'!$K4&lt;TODAY(),"Atrasada",IF('Anotações'!$K4-TODAY()&lt;=7,"Próxima","No prazo"))))</f>
        <v/>
      </c>
    </row>
    <row r="5" ht="48" customHeight="1">
      <c r="A5" s="3" t="inlineStr">
        <is>
          <t>AN-2026-002</t>
        </is>
      </c>
      <c r="B5" s="29" t="n">
        <v>46069</v>
      </c>
      <c r="C5" s="3" t="inlineStr">
        <is>
          <t>Proposta de renovação contratual</t>
        </is>
      </c>
      <c r="D5" s="3" t="inlineStr">
        <is>
          <t>Cliente</t>
        </is>
      </c>
      <c r="E5" s="3" t="inlineStr">
        <is>
          <t>Pendência</t>
        </is>
      </c>
      <c r="F5" s="5" t="inlineStr">
        <is>
          <t>Alta</t>
        </is>
      </c>
      <c r="G5" s="5" t="inlineStr">
        <is>
          <t>Aberta</t>
        </is>
      </c>
      <c r="H5" s="3" t="inlineStr">
        <is>
          <t>Maria Oliveira</t>
        </is>
      </c>
      <c r="I5" s="3" t="inlineStr">
        <is>
          <t>Cliente Horizonte</t>
        </is>
      </c>
      <c r="J5" s="5" t="inlineStr">
        <is>
          <t>Rio de Janeiro</t>
        </is>
      </c>
      <c r="K5" s="29" t="n">
        <v>46076</v>
      </c>
      <c r="L5" s="5" t="inlineStr">
        <is>
          <t>Não</t>
        </is>
      </c>
      <c r="M5" s="3" t="inlineStr">
        <is>
          <t>proposta; contrato; renovação</t>
        </is>
      </c>
      <c r="N5" s="6" t="inlineStr">
        <is>
          <t>Cliente solicitou revisão de escopo e prazo para retorno da proposta.</t>
        </is>
      </c>
      <c r="O5" s="6" t="inlineStr">
        <is>
          <t>Revisar escopo e enviar a versão atualizada.</t>
        </is>
      </c>
      <c r="P5" s="9">
        <f>IF('Anotações'!$K5="","",IFERROR('Anotações'!$K5-TODAY(),""))</f>
        <v/>
      </c>
      <c r="Q5" s="10">
        <f>IF('Anotações'!$K5="","",IF('Anotações'!$G5="Concluída","Concluída",IF('Anotações'!$K5&lt;TODAY(),"Atrasada",IF('Anotações'!$K5-TODAY()&lt;=7,"Próxima","No prazo"))))</f>
        <v/>
      </c>
    </row>
    <row r="6" ht="48" customHeight="1">
      <c r="A6" s="3" t="inlineStr">
        <is>
          <t>AN-2026-003</t>
        </is>
      </c>
      <c r="B6" s="29" t="n">
        <v>46114</v>
      </c>
      <c r="C6" s="3" t="inlineStr">
        <is>
          <t>Checklist de implantação</t>
        </is>
      </c>
      <c r="D6" s="3" t="inlineStr">
        <is>
          <t>Tarefa</t>
        </is>
      </c>
      <c r="E6" s="3" t="inlineStr">
        <is>
          <t>Lembrete</t>
        </is>
      </c>
      <c r="F6" s="5" t="inlineStr">
        <is>
          <t>Média</t>
        </is>
      </c>
      <c r="G6" s="5" t="inlineStr">
        <is>
          <t>Em andamento</t>
        </is>
      </c>
      <c r="H6" s="3" t="inlineStr">
        <is>
          <t>Pedro Santos</t>
        </is>
      </c>
      <c r="I6" s="3" t="inlineStr">
        <is>
          <t>Projeto Integração</t>
        </is>
      </c>
      <c r="J6" s="5" t="inlineStr">
        <is>
          <t>Belo Horizonte</t>
        </is>
      </c>
      <c r="K6" s="29" t="n">
        <v>46121</v>
      </c>
      <c r="L6" s="5" t="inlineStr">
        <is>
          <t>Não</t>
        </is>
      </c>
      <c r="M6" s="3" t="inlineStr">
        <is>
          <t>implantação; checklist; sistema</t>
        </is>
      </c>
      <c r="N6" s="6" t="inlineStr">
        <is>
          <t>Mapear pendências técnicas antes da validação final com as áreas envolvidas.</t>
        </is>
      </c>
      <c r="O6" s="6" t="inlineStr">
        <is>
          <t>Cobrar atualização do time técnico.</t>
        </is>
      </c>
      <c r="P6" s="7">
        <f>IF('Anotações'!$K6="","",IFERROR('Anotações'!$K6-TODAY(),""))</f>
        <v/>
      </c>
      <c r="Q6" s="8">
        <f>IF('Anotações'!$K6="","",IF('Anotações'!$G6="Concluída","Concluída",IF('Anotações'!$K6&lt;TODAY(),"Atrasada",IF('Anotações'!$K6-TODAY()&lt;=7,"Próxima","No prazo"))))</f>
        <v/>
      </c>
    </row>
    <row r="7" ht="48" customHeight="1">
      <c r="A7" s="3" t="inlineStr">
        <is>
          <t>AN-2026-004</t>
        </is>
      </c>
      <c r="B7" s="29" t="n">
        <v>46154</v>
      </c>
      <c r="C7" s="3" t="inlineStr">
        <is>
          <t>Plano de estudo sobre indicadores</t>
        </is>
      </c>
      <c r="D7" s="3" t="inlineStr">
        <is>
          <t>Estudo</t>
        </is>
      </c>
      <c r="E7" s="3" t="inlineStr">
        <is>
          <t>Nota</t>
        </is>
      </c>
      <c r="F7" s="5" t="inlineStr">
        <is>
          <t>Baixa</t>
        </is>
      </c>
      <c r="G7" s="5" t="inlineStr">
        <is>
          <t>Aberta</t>
        </is>
      </c>
      <c r="H7" s="3" t="inlineStr">
        <is>
          <t>Ana Souza</t>
        </is>
      </c>
      <c r="I7" s="3" t="inlineStr">
        <is>
          <t>Desenvolvimento Profissional</t>
        </is>
      </c>
      <c r="J7" s="5" t="inlineStr">
        <is>
          <t>Curitiba</t>
        </is>
      </c>
      <c r="K7" s="29" t="n">
        <v>46161</v>
      </c>
      <c r="L7" s="5" t="inlineStr">
        <is>
          <t>Não</t>
        </is>
      </c>
      <c r="M7" s="3" t="inlineStr">
        <is>
          <t>indicadores; estudo; dados</t>
        </is>
      </c>
      <c r="N7" s="6" t="inlineStr">
        <is>
          <t>Separar referências sobre indicadores operacionais e construção de painéis.</t>
        </is>
      </c>
      <c r="O7" s="6" t="inlineStr">
        <is>
          <t>Reservar duas horas para leitura dirigida.</t>
        </is>
      </c>
      <c r="P7" s="9">
        <f>IF('Anotações'!$K7="","",IFERROR('Anotações'!$K7-TODAY(),""))</f>
        <v/>
      </c>
      <c r="Q7" s="10">
        <f>IF('Anotações'!$K7="","",IF('Anotações'!$G7="Concluída","Concluída",IF('Anotações'!$K7&lt;TODAY(),"Atrasada",IF('Anotações'!$K7-TODAY()&lt;=7,"Próxima","No prazo"))))</f>
        <v/>
      </c>
    </row>
    <row r="8" ht="48" customHeight="1">
      <c r="A8" s="3" t="inlineStr">
        <is>
          <t>AN-2026-005</t>
        </is>
      </c>
      <c r="B8" s="29" t="n">
        <v>46194</v>
      </c>
      <c r="C8" s="3" t="inlineStr">
        <is>
          <t>Revisão do fluxo de despesas</t>
        </is>
      </c>
      <c r="D8" s="3" t="inlineStr">
        <is>
          <t>Financeiro</t>
        </is>
      </c>
      <c r="E8" s="3" t="inlineStr">
        <is>
          <t>Insight</t>
        </is>
      </c>
      <c r="F8" s="5" t="inlineStr">
        <is>
          <t>Média</t>
        </is>
      </c>
      <c r="G8" s="5" t="inlineStr">
        <is>
          <t>Arquivada</t>
        </is>
      </c>
      <c r="H8" s="3" t="inlineStr">
        <is>
          <t>Carlos Pereira</t>
        </is>
      </c>
      <c r="I8" s="3" t="inlineStr">
        <is>
          <t>Operação Interna</t>
        </is>
      </c>
      <c r="J8" s="5" t="inlineStr">
        <is>
          <t>Porto Alegre</t>
        </is>
      </c>
      <c r="K8" s="29" t="n">
        <v>46201</v>
      </c>
      <c r="L8" s="5" t="inlineStr">
        <is>
          <t>Não</t>
        </is>
      </c>
      <c r="M8" s="3" t="inlineStr">
        <is>
          <t>despesas; fluxo; orçamento</t>
        </is>
      </c>
      <c r="N8" s="6" t="inlineStr">
        <is>
          <t>Previsão de custo R$ 2.500,00 para ajustes operacionais no próximo ciclo.</t>
        </is>
      </c>
      <c r="O8" s="6" t="inlineStr">
        <is>
          <t>Manter como referência para o orçamento.</t>
        </is>
      </c>
      <c r="P8" s="7">
        <f>IF('Anotações'!$K8="","",IFERROR('Anotações'!$K8-TODAY(),""))</f>
        <v/>
      </c>
      <c r="Q8" s="8">
        <f>IF('Anotações'!$K8="","",IF('Anotações'!$G8="Concluída","Concluída",IF('Anotações'!$K8&lt;TODAY(),"Atrasada",IF('Anotações'!$K8-TODAY()&lt;=7,"Próxima","No prazo"))))</f>
        <v/>
      </c>
    </row>
    <row r="9" ht="48" customHeight="1">
      <c r="A9" s="3" t="inlineStr">
        <is>
          <t>AN-2026-006</t>
        </is>
      </c>
      <c r="B9" s="29" t="n">
        <v>46234</v>
      </c>
      <c r="C9" s="3" t="inlineStr">
        <is>
          <t>Ideia para rotina de atendimento</t>
        </is>
      </c>
      <c r="D9" s="3" t="inlineStr">
        <is>
          <t>Ideia</t>
        </is>
      </c>
      <c r="E9" s="3" t="inlineStr">
        <is>
          <t>Insight</t>
        </is>
      </c>
      <c r="F9" s="5" t="inlineStr">
        <is>
          <t>Baixa</t>
        </is>
      </c>
      <c r="G9" s="5" t="inlineStr">
        <is>
          <t>Concluída</t>
        </is>
      </c>
      <c r="H9" s="3" t="inlineStr">
        <is>
          <t>Juliana Costa</t>
        </is>
      </c>
      <c r="I9" s="3" t="inlineStr">
        <is>
          <t>Experiência do Cliente</t>
        </is>
      </c>
      <c r="J9" s="5" t="inlineStr">
        <is>
          <t>Salvador</t>
        </is>
      </c>
      <c r="K9" s="29" t="n">
        <v>46241</v>
      </c>
      <c r="L9" s="5" t="inlineStr">
        <is>
          <t>Sim</t>
        </is>
      </c>
      <c r="M9" s="3" t="inlineStr">
        <is>
          <t>atendimento; rotina; qualidade</t>
        </is>
      </c>
      <c r="N9" s="6" t="inlineStr">
        <is>
          <t>Criar mensagem padrão para atualização proativa dos clientes em atendimento.</t>
        </is>
      </c>
      <c r="O9" s="6" t="inlineStr">
        <is>
          <t>Registrar modelo aprovado no repositório.</t>
        </is>
      </c>
      <c r="P9" s="9">
        <f>IF('Anotações'!$K9="","",IFERROR('Anotações'!$K9-TODAY(),""))</f>
        <v/>
      </c>
      <c r="Q9" s="10">
        <f>IF('Anotações'!$K9="","",IF('Anotações'!$G9="Concluída","Concluída",IF('Anotações'!$K9&lt;TODAY(),"Atrasada",IF('Anotações'!$K9-TODAY()&lt;=7,"Próxima","No prazo"))))</f>
        <v/>
      </c>
    </row>
    <row r="10" ht="48" customHeight="1">
      <c r="A10" s="3" t="inlineStr">
        <is>
          <t>AN-2026-007</t>
        </is>
      </c>
      <c r="B10" s="29" t="n">
        <v>46261</v>
      </c>
      <c r="C10" s="3" t="inlineStr">
        <is>
          <t>Regularização de documentos</t>
        </is>
      </c>
      <c r="D10" s="3" t="inlineStr">
        <is>
          <t>Administrativo</t>
        </is>
      </c>
      <c r="E10" s="3" t="inlineStr">
        <is>
          <t>Pendência</t>
        </is>
      </c>
      <c r="F10" s="5" t="inlineStr">
        <is>
          <t>Alta</t>
        </is>
      </c>
      <c r="G10" s="5" t="inlineStr">
        <is>
          <t>Aberta</t>
        </is>
      </c>
      <c r="H10" s="3" t="inlineStr">
        <is>
          <t>Rafael Almeida</t>
        </is>
      </c>
      <c r="I10" s="3" t="inlineStr">
        <is>
          <t>Cadastro Corporativo</t>
        </is>
      </c>
      <c r="J10" s="5" t="inlineStr">
        <is>
          <t>Recife</t>
        </is>
      </c>
      <c r="K10" s="29" t="n">
        <v>46268</v>
      </c>
      <c r="L10" s="5" t="inlineStr">
        <is>
          <t>Não</t>
        </is>
      </c>
      <c r="M10" s="3" t="inlineStr">
        <is>
          <t>documentos; cadastro; urgência</t>
        </is>
      </c>
      <c r="N10" s="6" t="inlineStr">
        <is>
          <t>Faltam comprovantes atualizados para concluir a atualização cadastral.</t>
        </is>
      </c>
      <c r="O10" s="6" t="inlineStr">
        <is>
          <t>Solicitar documentos pendentes hoje.</t>
        </is>
      </c>
      <c r="P10" s="7">
        <f>IF('Anotações'!$K10="","",IFERROR('Anotações'!$K10-TODAY(),""))</f>
        <v/>
      </c>
      <c r="Q10" s="8">
        <f>IF('Anotações'!$K10="","",IF('Anotações'!$G10="Concluída","Concluída",IF('Anotações'!$K10&lt;TODAY(),"Atrasada",IF('Anotações'!$K10-TODAY()&lt;=7,"Próxima","No prazo"))))</f>
        <v/>
      </c>
    </row>
    <row r="11" ht="48" customHeight="1">
      <c r="A11" s="3" t="inlineStr">
        <is>
          <t>AN-2026-008</t>
        </is>
      </c>
      <c r="B11" s="29" t="n">
        <v>46267</v>
      </c>
      <c r="C11" s="3" t="inlineStr">
        <is>
          <t>Reunião de alinhamento comercial</t>
        </is>
      </c>
      <c r="D11" s="3" t="inlineStr">
        <is>
          <t>Cliente</t>
        </is>
      </c>
      <c r="E11" s="3" t="inlineStr">
        <is>
          <t>Lembrete</t>
        </is>
      </c>
      <c r="F11" s="5" t="inlineStr">
        <is>
          <t>Alta</t>
        </is>
      </c>
      <c r="G11" s="5" t="inlineStr">
        <is>
          <t>Em andamento</t>
        </is>
      </c>
      <c r="H11" s="3" t="inlineStr">
        <is>
          <t>Camila Ferreira</t>
        </is>
      </c>
      <c r="I11" s="3" t="inlineStr">
        <is>
          <t>Cliente Mar Azul</t>
        </is>
      </c>
      <c r="J11" s="5" t="inlineStr">
        <is>
          <t>Fortaleza</t>
        </is>
      </c>
      <c r="K11" s="29" t="n">
        <v>46274</v>
      </c>
      <c r="L11" s="5" t="inlineStr">
        <is>
          <t>Não</t>
        </is>
      </c>
      <c r="M11" s="3" t="inlineStr">
        <is>
          <t>reunião; comercial; cliente</t>
        </is>
      </c>
      <c r="N11" s="6" t="inlineStr">
        <is>
          <t>Preparar pauta com resultados do trimestre e oportunidades de expansão.</t>
        </is>
      </c>
      <c r="O11" s="6" t="inlineStr">
        <is>
          <t>Confirmar participantes e encaminhar a pauta.</t>
        </is>
      </c>
      <c r="P11" s="9">
        <f>IF('Anotações'!$K11="","",IFERROR('Anotações'!$K11-TODAY(),""))</f>
        <v/>
      </c>
      <c r="Q11" s="10">
        <f>IF('Anotações'!$K11="","",IF('Anotações'!$G11="Concluída","Concluída",IF('Anotações'!$K11&lt;TODAY(),"Atrasada",IF('Anotações'!$K11-TODAY()&lt;=7,"Próxima","No prazo"))))</f>
        <v/>
      </c>
    </row>
    <row r="12" ht="48" customHeight="1">
      <c r="A12" s="3" t="inlineStr">
        <is>
          <t>AN-2026-009</t>
        </is>
      </c>
      <c r="B12" s="29" t="n">
        <v>46272</v>
      </c>
      <c r="C12" s="3" t="inlineStr">
        <is>
          <t>Organizar tarefas da semana</t>
        </is>
      </c>
      <c r="D12" s="3" t="inlineStr">
        <is>
          <t>Tarefa</t>
        </is>
      </c>
      <c r="E12" s="3" t="inlineStr">
        <is>
          <t>Nota</t>
        </is>
      </c>
      <c r="F12" s="5" t="inlineStr">
        <is>
          <t>Média</t>
        </is>
      </c>
      <c r="G12" s="5" t="inlineStr">
        <is>
          <t>Aberta</t>
        </is>
      </c>
      <c r="H12" s="3" t="inlineStr">
        <is>
          <t>Lucas Rodrigues</t>
        </is>
      </c>
      <c r="I12" s="3" t="inlineStr">
        <is>
          <t>Planejamento Semanal</t>
        </is>
      </c>
      <c r="J12" s="5" t="inlineStr">
        <is>
          <t>Brasília</t>
        </is>
      </c>
      <c r="K12" s="29" t="n">
        <v>46279</v>
      </c>
      <c r="L12" s="5" t="inlineStr">
        <is>
          <t>Não</t>
        </is>
      </c>
      <c r="M12" s="3" t="inlineStr">
        <is>
          <t>tarefas; planejamento; semana</t>
        </is>
      </c>
      <c r="N12" s="6" t="inlineStr">
        <is>
          <t>Priorizar entregas críticas e distribuir blocos de foco na agenda.</t>
        </is>
      </c>
      <c r="O12" s="6" t="inlineStr">
        <is>
          <t>Definir ordem de execução das tarefas.</t>
        </is>
      </c>
      <c r="P12" s="7">
        <f>IF('Anotações'!$K12="","",IFERROR('Anotações'!$K12-TODAY(),""))</f>
        <v/>
      </c>
      <c r="Q12" s="8">
        <f>IF('Anotações'!$K12="","",IF('Anotações'!$G12="Concluída","Concluída",IF('Anotações'!$K12&lt;TODAY(),"Atrasada",IF('Anotações'!$K12-TODAY()&lt;=7,"Próxima","No prazo"))))</f>
        <v/>
      </c>
    </row>
    <row r="13" ht="48" customHeight="1">
      <c r="A13" s="3" t="inlineStr">
        <is>
          <t>AN-2026-010</t>
        </is>
      </c>
      <c r="B13" s="29" t="n">
        <v>46279</v>
      </c>
      <c r="C13" s="3" t="inlineStr">
        <is>
          <t>Decisão sobre novo fornecedor</t>
        </is>
      </c>
      <c r="D13" s="3" t="inlineStr">
        <is>
          <t>Reunião</t>
        </is>
      </c>
      <c r="E13" s="3" t="inlineStr">
        <is>
          <t>Decisão</t>
        </is>
      </c>
      <c r="F13" s="5" t="inlineStr">
        <is>
          <t>Média</t>
        </is>
      </c>
      <c r="G13" s="5" t="inlineStr">
        <is>
          <t>Concluída</t>
        </is>
      </c>
      <c r="H13" s="3" t="inlineStr">
        <is>
          <t>Fernanda Lima</t>
        </is>
      </c>
      <c r="I13" s="3" t="inlineStr">
        <is>
          <t>Compras Estratégicas</t>
        </is>
      </c>
      <c r="J13" s="5" t="inlineStr">
        <is>
          <t>Campinas</t>
        </is>
      </c>
      <c r="K13" s="29" t="n">
        <v>46286</v>
      </c>
      <c r="L13" s="5" t="inlineStr">
        <is>
          <t>Sim</t>
        </is>
      </c>
      <c r="M13" s="3" t="inlineStr">
        <is>
          <t>fornecedor; compras; decisão</t>
        </is>
      </c>
      <c r="N13" s="6" t="inlineStr">
        <is>
          <t>Fornecedor selecionado após análise de prazo, qualidade e condições comerciais.</t>
        </is>
      </c>
      <c r="O13" s="6" t="inlineStr">
        <is>
          <t>Formalizar a decisão no processo de compras.</t>
        </is>
      </c>
      <c r="P13" s="9">
        <f>IF('Anotações'!$K13="","",IFERROR('Anotações'!$K13-TODAY(),""))</f>
        <v/>
      </c>
      <c r="Q13" s="10">
        <f>IF('Anotações'!$K13="","",IF('Anotações'!$G13="Concluída","Concluída",IF('Anotações'!$K13&lt;TODAY(),"Atrasada",IF('Anotações'!$K13-TODAY()&lt;=7,"Próxima","No prazo"))))</f>
        <v/>
      </c>
    </row>
    <row r="14">
      <c r="B14" s="30" t="n"/>
      <c r="K14" s="30" t="n"/>
      <c r="N14" s="12" t="n"/>
      <c r="O14" s="12" t="n"/>
      <c r="P14" s="13">
        <f>IF('Anotações'!$K14="","",IFERROR('Anotações'!$K14-TODAY(),""))</f>
        <v/>
      </c>
      <c r="Q14" s="14">
        <f>IF('Anotações'!$K14="","",IF('Anotações'!$G14="Concluída","Concluída",IF('Anotações'!$K14&lt;TODAY(),"Atrasada",IF('Anotações'!$K14-TODAY()&lt;=7,"Próxima","No prazo"))))</f>
        <v/>
      </c>
    </row>
    <row r="15">
      <c r="B15" s="30" t="n"/>
      <c r="K15" s="30" t="n"/>
      <c r="N15" s="12" t="n"/>
      <c r="O15" s="12" t="n"/>
      <c r="P15" s="13">
        <f>IF('Anotações'!$K15="","",IFERROR('Anotações'!$K15-TODAY(),""))</f>
        <v/>
      </c>
      <c r="Q15" s="14">
        <f>IF('Anotações'!$K15="","",IF('Anotações'!$G15="Concluída","Concluída",IF('Anotações'!$K15&lt;TODAY(),"Atrasada",IF('Anotações'!$K15-TODAY()&lt;=7,"Próxima","No prazo"))))</f>
        <v/>
      </c>
    </row>
    <row r="16">
      <c r="B16" s="30" t="n"/>
      <c r="K16" s="30" t="n"/>
      <c r="N16" s="12" t="n"/>
      <c r="O16" s="12" t="n"/>
      <c r="P16" s="13">
        <f>IF('Anotações'!$K16="","",IFERROR('Anotações'!$K16-TODAY(),""))</f>
        <v/>
      </c>
      <c r="Q16" s="14">
        <f>IF('Anotações'!$K16="","",IF('Anotações'!$G16="Concluída","Concluída",IF('Anotações'!$K16&lt;TODAY(),"Atrasada",IF('Anotações'!$K16-TODAY()&lt;=7,"Próxima","No prazo"))))</f>
        <v/>
      </c>
    </row>
    <row r="17">
      <c r="B17" s="30" t="n"/>
      <c r="K17" s="30" t="n"/>
      <c r="N17" s="12" t="n"/>
      <c r="O17" s="12" t="n"/>
      <c r="P17" s="13">
        <f>IF('Anotações'!$K17="","",IFERROR('Anotações'!$K17-TODAY(),""))</f>
        <v/>
      </c>
      <c r="Q17" s="14">
        <f>IF('Anotações'!$K17="","",IF('Anotações'!$G17="Concluída","Concluída",IF('Anotações'!$K17&lt;TODAY(),"Atrasada",IF('Anotações'!$K17-TODAY()&lt;=7,"Próxima","No prazo"))))</f>
        <v/>
      </c>
    </row>
    <row r="18">
      <c r="B18" s="30" t="n"/>
      <c r="K18" s="30" t="n"/>
      <c r="N18" s="12" t="n"/>
      <c r="O18" s="12" t="n"/>
      <c r="P18" s="13">
        <f>IF('Anotações'!$K18="","",IFERROR('Anotações'!$K18-TODAY(),""))</f>
        <v/>
      </c>
      <c r="Q18" s="14">
        <f>IF('Anotações'!$K18="","",IF('Anotações'!$G18="Concluída","Concluída",IF('Anotações'!$K18&lt;TODAY(),"Atrasada",IF('Anotações'!$K18-TODAY()&lt;=7,"Próxima","No prazo"))))</f>
        <v/>
      </c>
    </row>
    <row r="19">
      <c r="B19" s="30" t="n"/>
      <c r="K19" s="30" t="n"/>
      <c r="N19" s="12" t="n"/>
      <c r="O19" s="12" t="n"/>
      <c r="P19" s="13">
        <f>IF('Anotações'!$K19="","",IFERROR('Anotações'!$K19-TODAY(),""))</f>
        <v/>
      </c>
      <c r="Q19" s="14">
        <f>IF('Anotações'!$K19="","",IF('Anotações'!$G19="Concluída","Concluída",IF('Anotações'!$K19&lt;TODAY(),"Atrasada",IF('Anotações'!$K19-TODAY()&lt;=7,"Próxima","No prazo"))))</f>
        <v/>
      </c>
    </row>
    <row r="20">
      <c r="B20" s="30" t="n"/>
      <c r="K20" s="30" t="n"/>
      <c r="N20" s="12" t="n"/>
      <c r="O20" s="12" t="n"/>
      <c r="P20" s="13">
        <f>IF('Anotações'!$K20="","",IFERROR('Anotações'!$K20-TODAY(),""))</f>
        <v/>
      </c>
      <c r="Q20" s="14">
        <f>IF('Anotações'!$K20="","",IF('Anotações'!$G20="Concluída","Concluída",IF('Anotações'!$K20&lt;TODAY(),"Atrasada",IF('Anotações'!$K20-TODAY()&lt;=7,"Próxima","No prazo"))))</f>
        <v/>
      </c>
    </row>
    <row r="21">
      <c r="B21" s="30" t="n"/>
      <c r="K21" s="30" t="n"/>
      <c r="N21" s="12" t="n"/>
      <c r="O21" s="12" t="n"/>
      <c r="P21" s="13">
        <f>IF('Anotações'!$K21="","",IFERROR('Anotações'!$K21-TODAY(),""))</f>
        <v/>
      </c>
      <c r="Q21" s="14">
        <f>IF('Anotações'!$K21="","",IF('Anotações'!$G21="Concluída","Concluída",IF('Anotações'!$K21&lt;TODAY(),"Atrasada",IF('Anotações'!$K21-TODAY()&lt;=7,"Próxima","No prazo"))))</f>
        <v/>
      </c>
    </row>
    <row r="22">
      <c r="B22" s="30" t="n"/>
      <c r="K22" s="30" t="n"/>
      <c r="N22" s="12" t="n"/>
      <c r="O22" s="12" t="n"/>
      <c r="P22" s="13">
        <f>IF('Anotações'!$K22="","",IFERROR('Anotações'!$K22-TODAY(),""))</f>
        <v/>
      </c>
      <c r="Q22" s="14">
        <f>IF('Anotações'!$K22="","",IF('Anotações'!$G22="Concluída","Concluída",IF('Anotações'!$K22&lt;TODAY(),"Atrasada",IF('Anotações'!$K22-TODAY()&lt;=7,"Próxima","No prazo"))))</f>
        <v/>
      </c>
    </row>
    <row r="23">
      <c r="B23" s="30" t="n"/>
      <c r="K23" s="30" t="n"/>
      <c r="N23" s="12" t="n"/>
      <c r="O23" s="12" t="n"/>
      <c r="P23" s="13">
        <f>IF('Anotações'!$K23="","",IFERROR('Anotações'!$K23-TODAY(),""))</f>
        <v/>
      </c>
      <c r="Q23" s="14">
        <f>IF('Anotações'!$K23="","",IF('Anotações'!$G23="Concluída","Concluída",IF('Anotações'!$K23&lt;TODAY(),"Atrasada",IF('Anotações'!$K23-TODAY()&lt;=7,"Próxima","No prazo"))))</f>
        <v/>
      </c>
    </row>
    <row r="24">
      <c r="B24" s="30" t="n"/>
      <c r="K24" s="30" t="n"/>
      <c r="N24" s="12" t="n"/>
      <c r="O24" s="12" t="n"/>
      <c r="P24" s="13">
        <f>IF('Anotações'!$K24="","",IFERROR('Anotações'!$K24-TODAY(),""))</f>
        <v/>
      </c>
      <c r="Q24" s="14">
        <f>IF('Anotações'!$K24="","",IF('Anotações'!$G24="Concluída","Concluída",IF('Anotações'!$K24&lt;TODAY(),"Atrasada",IF('Anotações'!$K24-TODAY()&lt;=7,"Próxima","No prazo"))))</f>
        <v/>
      </c>
    </row>
    <row r="25">
      <c r="B25" s="30" t="n"/>
      <c r="K25" s="30" t="n"/>
      <c r="N25" s="12" t="n"/>
      <c r="O25" s="12" t="n"/>
      <c r="P25" s="13">
        <f>IF('Anotações'!$K25="","",IFERROR('Anotações'!$K25-TODAY(),""))</f>
        <v/>
      </c>
      <c r="Q25" s="14">
        <f>IF('Anotações'!$K25="","",IF('Anotações'!$G25="Concluída","Concluída",IF('Anotações'!$K25&lt;TODAY(),"Atrasada",IF('Anotações'!$K25-TODAY()&lt;=7,"Próxima","No prazo"))))</f>
        <v/>
      </c>
    </row>
    <row r="26">
      <c r="B26" s="30" t="n"/>
      <c r="K26" s="30" t="n"/>
      <c r="N26" s="12" t="n"/>
      <c r="O26" s="12" t="n"/>
      <c r="P26" s="13">
        <f>IF('Anotações'!$K26="","",IFERROR('Anotações'!$K26-TODAY(),""))</f>
        <v/>
      </c>
      <c r="Q26" s="14">
        <f>IF('Anotações'!$K26="","",IF('Anotações'!$G26="Concluída","Concluída",IF('Anotações'!$K26&lt;TODAY(),"Atrasada",IF('Anotações'!$K26-TODAY()&lt;=7,"Próxima","No prazo"))))</f>
        <v/>
      </c>
    </row>
    <row r="27">
      <c r="B27" s="30" t="n"/>
      <c r="K27" s="30" t="n"/>
      <c r="N27" s="12" t="n"/>
      <c r="O27" s="12" t="n"/>
      <c r="P27" s="13">
        <f>IF('Anotações'!$K27="","",IFERROR('Anotações'!$K27-TODAY(),""))</f>
        <v/>
      </c>
      <c r="Q27" s="14">
        <f>IF('Anotações'!$K27="","",IF('Anotações'!$G27="Concluída","Concluída",IF('Anotações'!$K27&lt;TODAY(),"Atrasada",IF('Anotações'!$K27-TODAY()&lt;=7,"Próxima","No prazo"))))</f>
        <v/>
      </c>
    </row>
    <row r="28">
      <c r="B28" s="30" t="n"/>
      <c r="K28" s="30" t="n"/>
      <c r="N28" s="12" t="n"/>
      <c r="O28" s="12" t="n"/>
      <c r="P28" s="13">
        <f>IF('Anotações'!$K28="","",IFERROR('Anotações'!$K28-TODAY(),""))</f>
        <v/>
      </c>
      <c r="Q28" s="14">
        <f>IF('Anotações'!$K28="","",IF('Anotações'!$G28="Concluída","Concluída",IF('Anotações'!$K28&lt;TODAY(),"Atrasada",IF('Anotações'!$K28-TODAY()&lt;=7,"Próxima","No prazo"))))</f>
        <v/>
      </c>
    </row>
    <row r="29">
      <c r="B29" s="30" t="n"/>
      <c r="K29" s="30" t="n"/>
      <c r="N29" s="12" t="n"/>
      <c r="O29" s="12" t="n"/>
      <c r="P29" s="13">
        <f>IF('Anotações'!$K29="","",IFERROR('Anotações'!$K29-TODAY(),""))</f>
        <v/>
      </c>
      <c r="Q29" s="14">
        <f>IF('Anotações'!$K29="","",IF('Anotações'!$G29="Concluída","Concluída",IF('Anotações'!$K29&lt;TODAY(),"Atrasada",IF('Anotações'!$K29-TODAY()&lt;=7,"Próxima","No prazo"))))</f>
        <v/>
      </c>
    </row>
    <row r="30">
      <c r="B30" s="30" t="n"/>
      <c r="K30" s="30" t="n"/>
      <c r="N30" s="12" t="n"/>
      <c r="O30" s="12" t="n"/>
      <c r="P30" s="13">
        <f>IF('Anotações'!$K30="","",IFERROR('Anotações'!$K30-TODAY(),""))</f>
        <v/>
      </c>
      <c r="Q30" s="14">
        <f>IF('Anotações'!$K30="","",IF('Anotações'!$G30="Concluída","Concluída",IF('Anotações'!$K30&lt;TODAY(),"Atrasada",IF('Anotações'!$K30-TODAY()&lt;=7,"Próxima","No prazo"))))</f>
        <v/>
      </c>
    </row>
    <row r="31">
      <c r="B31" s="30" t="n"/>
      <c r="K31" s="30" t="n"/>
      <c r="N31" s="12" t="n"/>
      <c r="O31" s="12" t="n"/>
      <c r="P31" s="13">
        <f>IF('Anotações'!$K31="","",IFERROR('Anotações'!$K31-TODAY(),""))</f>
        <v/>
      </c>
      <c r="Q31" s="14">
        <f>IF('Anotações'!$K31="","",IF('Anotações'!$G31="Concluída","Concluída",IF('Anotações'!$K31&lt;TODAY(),"Atrasada",IF('Anotações'!$K31-TODAY()&lt;=7,"Próxima","No prazo"))))</f>
        <v/>
      </c>
    </row>
    <row r="32">
      <c r="B32" s="30" t="n"/>
      <c r="K32" s="30" t="n"/>
      <c r="N32" s="12" t="n"/>
      <c r="O32" s="12" t="n"/>
      <c r="P32" s="13">
        <f>IF('Anotações'!$K32="","",IFERROR('Anotações'!$K32-TODAY(),""))</f>
        <v/>
      </c>
      <c r="Q32" s="14">
        <f>IF('Anotações'!$K32="","",IF('Anotações'!$G32="Concluída","Concluída",IF('Anotações'!$K32&lt;TODAY(),"Atrasada",IF('Anotações'!$K32-TODAY()&lt;=7,"Próxima","No prazo"))))</f>
        <v/>
      </c>
    </row>
    <row r="33">
      <c r="B33" s="30" t="n"/>
      <c r="K33" s="30" t="n"/>
      <c r="N33" s="12" t="n"/>
      <c r="O33" s="12" t="n"/>
      <c r="P33" s="13">
        <f>IF('Anotações'!$K33="","",IFERROR('Anotações'!$K33-TODAY(),""))</f>
        <v/>
      </c>
      <c r="Q33" s="14">
        <f>IF('Anotações'!$K33="","",IF('Anotações'!$G33="Concluída","Concluída",IF('Anotações'!$K33&lt;TODAY(),"Atrasada",IF('Anotações'!$K33-TODAY()&lt;=7,"Próxima","No prazo"))))</f>
        <v/>
      </c>
    </row>
    <row r="34">
      <c r="B34" s="30" t="n"/>
      <c r="K34" s="30" t="n"/>
      <c r="N34" s="12" t="n"/>
      <c r="O34" s="12" t="n"/>
      <c r="P34" s="13">
        <f>IF('Anotações'!$K34="","",IFERROR('Anotações'!$K34-TODAY(),""))</f>
        <v/>
      </c>
      <c r="Q34" s="14">
        <f>IF('Anotações'!$K34="","",IF('Anotações'!$G34="Concluída","Concluída",IF('Anotações'!$K34&lt;TODAY(),"Atrasada",IF('Anotações'!$K34-TODAY()&lt;=7,"Próxima","No prazo"))))</f>
        <v/>
      </c>
    </row>
    <row r="35">
      <c r="B35" s="30" t="n"/>
      <c r="K35" s="30" t="n"/>
      <c r="N35" s="12" t="n"/>
      <c r="O35" s="12" t="n"/>
      <c r="P35" s="13">
        <f>IF('Anotações'!$K35="","",IFERROR('Anotações'!$K35-TODAY(),""))</f>
        <v/>
      </c>
      <c r="Q35" s="14">
        <f>IF('Anotações'!$K35="","",IF('Anotações'!$G35="Concluída","Concluída",IF('Anotações'!$K35&lt;TODAY(),"Atrasada",IF('Anotações'!$K35-TODAY()&lt;=7,"Próxima","No prazo"))))</f>
        <v/>
      </c>
    </row>
    <row r="36">
      <c r="B36" s="30" t="n"/>
      <c r="K36" s="30" t="n"/>
      <c r="N36" s="12" t="n"/>
      <c r="O36" s="12" t="n"/>
      <c r="P36" s="13">
        <f>IF('Anotações'!$K36="","",IFERROR('Anotações'!$K36-TODAY(),""))</f>
        <v/>
      </c>
      <c r="Q36" s="14">
        <f>IF('Anotações'!$K36="","",IF('Anotações'!$G36="Concluída","Concluída",IF('Anotações'!$K36&lt;TODAY(),"Atrasada",IF('Anotações'!$K36-TODAY()&lt;=7,"Próxima","No prazo"))))</f>
        <v/>
      </c>
    </row>
    <row r="37">
      <c r="B37" s="30" t="n"/>
      <c r="K37" s="30" t="n"/>
      <c r="N37" s="12" t="n"/>
      <c r="O37" s="12" t="n"/>
      <c r="P37" s="13">
        <f>IF('Anotações'!$K37="","",IFERROR('Anotações'!$K37-TODAY(),""))</f>
        <v/>
      </c>
      <c r="Q37" s="14">
        <f>IF('Anotações'!$K37="","",IF('Anotações'!$G37="Concluída","Concluída",IF('Anotações'!$K37&lt;TODAY(),"Atrasada",IF('Anotações'!$K37-TODAY()&lt;=7,"Próxima","No prazo"))))</f>
        <v/>
      </c>
    </row>
    <row r="38">
      <c r="B38" s="30" t="n"/>
      <c r="K38" s="30" t="n"/>
      <c r="N38" s="12" t="n"/>
      <c r="O38" s="12" t="n"/>
      <c r="P38" s="13">
        <f>IF('Anotações'!$K38="","",IFERROR('Anotações'!$K38-TODAY(),""))</f>
        <v/>
      </c>
      <c r="Q38" s="14">
        <f>IF('Anotações'!$K38="","",IF('Anotações'!$G38="Concluída","Concluída",IF('Anotações'!$K38&lt;TODAY(),"Atrasada",IF('Anotações'!$K38-TODAY()&lt;=7,"Próxima","No prazo"))))</f>
        <v/>
      </c>
    </row>
    <row r="39">
      <c r="B39" s="30" t="n"/>
      <c r="K39" s="30" t="n"/>
      <c r="N39" s="12" t="n"/>
      <c r="O39" s="12" t="n"/>
      <c r="P39" s="13">
        <f>IF('Anotações'!$K39="","",IFERROR('Anotações'!$K39-TODAY(),""))</f>
        <v/>
      </c>
      <c r="Q39" s="14">
        <f>IF('Anotações'!$K39="","",IF('Anotações'!$G39="Concluída","Concluída",IF('Anotações'!$K39&lt;TODAY(),"Atrasada",IF('Anotações'!$K39-TODAY()&lt;=7,"Próxima","No prazo"))))</f>
        <v/>
      </c>
    </row>
    <row r="40">
      <c r="B40" s="30" t="n"/>
      <c r="K40" s="30" t="n"/>
      <c r="N40" s="12" t="n"/>
      <c r="O40" s="12" t="n"/>
      <c r="P40" s="13">
        <f>IF('Anotações'!$K40="","",IFERROR('Anotações'!$K40-TODAY(),""))</f>
        <v/>
      </c>
      <c r="Q40" s="14">
        <f>IF('Anotações'!$K40="","",IF('Anotações'!$G40="Concluída","Concluída",IF('Anotações'!$K40&lt;TODAY(),"Atrasada",IF('Anotações'!$K40-TODAY()&lt;=7,"Próxima","No prazo"))))</f>
        <v/>
      </c>
    </row>
    <row r="41">
      <c r="B41" s="30" t="n"/>
      <c r="K41" s="30" t="n"/>
      <c r="N41" s="12" t="n"/>
      <c r="O41" s="12" t="n"/>
      <c r="P41" s="13">
        <f>IF('Anotações'!$K41="","",IFERROR('Anotações'!$K41-TODAY(),""))</f>
        <v/>
      </c>
      <c r="Q41" s="14">
        <f>IF('Anotações'!$K41="","",IF('Anotações'!$G41="Concluída","Concluída",IF('Anotações'!$K41&lt;TODAY(),"Atrasada",IF('Anotações'!$K41-TODAY()&lt;=7,"Próxima","No prazo"))))</f>
        <v/>
      </c>
    </row>
    <row r="42">
      <c r="B42" s="30" t="n"/>
      <c r="K42" s="30" t="n"/>
      <c r="N42" s="12" t="n"/>
      <c r="O42" s="12" t="n"/>
      <c r="P42" s="13">
        <f>IF('Anotações'!$K42="","",IFERROR('Anotações'!$K42-TODAY(),""))</f>
        <v/>
      </c>
      <c r="Q42" s="14">
        <f>IF('Anotações'!$K42="","",IF('Anotações'!$G42="Concluída","Concluída",IF('Anotações'!$K42&lt;TODAY(),"Atrasada",IF('Anotações'!$K42-TODAY()&lt;=7,"Próxima","No prazo"))))</f>
        <v/>
      </c>
    </row>
    <row r="43">
      <c r="B43" s="30" t="n"/>
      <c r="K43" s="30" t="n"/>
      <c r="N43" s="12" t="n"/>
      <c r="O43" s="12" t="n"/>
      <c r="P43" s="13">
        <f>IF('Anotações'!$K43="","",IFERROR('Anotações'!$K43-TODAY(),""))</f>
        <v/>
      </c>
      <c r="Q43" s="14">
        <f>IF('Anotações'!$K43="","",IF('Anotações'!$G43="Concluída","Concluída",IF('Anotações'!$K43&lt;TODAY(),"Atrasada",IF('Anotações'!$K43-TODAY()&lt;=7,"Próxima","No prazo"))))</f>
        <v/>
      </c>
    </row>
    <row r="44">
      <c r="B44" s="30" t="n"/>
      <c r="K44" s="30" t="n"/>
      <c r="N44" s="12" t="n"/>
      <c r="O44" s="12" t="n"/>
      <c r="P44" s="13">
        <f>IF('Anotações'!$K44="","",IFERROR('Anotações'!$K44-TODAY(),""))</f>
        <v/>
      </c>
      <c r="Q44" s="14">
        <f>IF('Anotações'!$K44="","",IF('Anotações'!$G44="Concluída","Concluída",IF('Anotações'!$K44&lt;TODAY(),"Atrasada",IF('Anotações'!$K44-TODAY()&lt;=7,"Próxima","No prazo"))))</f>
        <v/>
      </c>
    </row>
    <row r="45">
      <c r="B45" s="30" t="n"/>
      <c r="K45" s="30" t="n"/>
      <c r="N45" s="12" t="n"/>
      <c r="O45" s="12" t="n"/>
      <c r="P45" s="13">
        <f>IF('Anotações'!$K45="","",IFERROR('Anotações'!$K45-TODAY(),""))</f>
        <v/>
      </c>
      <c r="Q45" s="14">
        <f>IF('Anotações'!$K45="","",IF('Anotações'!$G45="Concluída","Concluída",IF('Anotações'!$K45&lt;TODAY(),"Atrasada",IF('Anotações'!$K45-TODAY()&lt;=7,"Próxima","No prazo"))))</f>
        <v/>
      </c>
    </row>
    <row r="46">
      <c r="B46" s="30" t="n"/>
      <c r="K46" s="30" t="n"/>
      <c r="N46" s="12" t="n"/>
      <c r="O46" s="12" t="n"/>
      <c r="P46" s="13">
        <f>IF('Anotações'!$K46="","",IFERROR('Anotações'!$K46-TODAY(),""))</f>
        <v/>
      </c>
      <c r="Q46" s="14">
        <f>IF('Anotações'!$K46="","",IF('Anotações'!$G46="Concluída","Concluída",IF('Anotações'!$K46&lt;TODAY(),"Atrasada",IF('Anotações'!$K46-TODAY()&lt;=7,"Próxima","No prazo"))))</f>
        <v/>
      </c>
    </row>
    <row r="47">
      <c r="B47" s="30" t="n"/>
      <c r="K47" s="30" t="n"/>
      <c r="N47" s="12" t="n"/>
      <c r="O47" s="12" t="n"/>
      <c r="P47" s="13">
        <f>IF('Anotações'!$K47="","",IFERROR('Anotações'!$K47-TODAY(),""))</f>
        <v/>
      </c>
      <c r="Q47" s="14">
        <f>IF('Anotações'!$K47="","",IF('Anotações'!$G47="Concluída","Concluída",IF('Anotações'!$K47&lt;TODAY(),"Atrasada",IF('Anotações'!$K47-TODAY()&lt;=7,"Próxima","No prazo"))))</f>
        <v/>
      </c>
    </row>
    <row r="48">
      <c r="B48" s="30" t="n"/>
      <c r="K48" s="30" t="n"/>
      <c r="N48" s="12" t="n"/>
      <c r="O48" s="12" t="n"/>
      <c r="P48" s="13">
        <f>IF('Anotações'!$K48="","",IFERROR('Anotações'!$K48-TODAY(),""))</f>
        <v/>
      </c>
      <c r="Q48" s="14">
        <f>IF('Anotações'!$K48="","",IF('Anotações'!$G48="Concluída","Concluída",IF('Anotações'!$K48&lt;TODAY(),"Atrasada",IF('Anotações'!$K48-TODAY()&lt;=7,"Próxima","No prazo"))))</f>
        <v/>
      </c>
    </row>
    <row r="49">
      <c r="B49" s="30" t="n"/>
      <c r="K49" s="30" t="n"/>
      <c r="N49" s="12" t="n"/>
      <c r="O49" s="12" t="n"/>
      <c r="P49" s="13">
        <f>IF('Anotações'!$K49="","",IFERROR('Anotações'!$K49-TODAY(),""))</f>
        <v/>
      </c>
      <c r="Q49" s="14">
        <f>IF('Anotações'!$K49="","",IF('Anotações'!$G49="Concluída","Concluída",IF('Anotações'!$K49&lt;TODAY(),"Atrasada",IF('Anotações'!$K49-TODAY()&lt;=7,"Próxima","No prazo"))))</f>
        <v/>
      </c>
    </row>
    <row r="50">
      <c r="B50" s="30" t="n"/>
      <c r="K50" s="30" t="n"/>
      <c r="N50" s="12" t="n"/>
      <c r="O50" s="12" t="n"/>
      <c r="P50" s="13">
        <f>IF('Anotações'!$K50="","",IFERROR('Anotações'!$K50-TODAY(),""))</f>
        <v/>
      </c>
      <c r="Q50" s="14">
        <f>IF('Anotações'!$K50="","",IF('Anotações'!$G50="Concluída","Concluída",IF('Anotações'!$K50&lt;TODAY(),"Atrasada",IF('Anotações'!$K50-TODAY()&lt;=7,"Próxima","No prazo"))))</f>
        <v/>
      </c>
    </row>
    <row r="51">
      <c r="B51" s="30" t="n"/>
      <c r="K51" s="30" t="n"/>
      <c r="N51" s="12" t="n"/>
      <c r="O51" s="12" t="n"/>
      <c r="P51" s="13">
        <f>IF('Anotações'!$K51="","",IFERROR('Anotações'!$K51-TODAY(),""))</f>
        <v/>
      </c>
      <c r="Q51" s="14">
        <f>IF('Anotações'!$K51="","",IF('Anotações'!$G51="Concluída","Concluída",IF('Anotações'!$K51&lt;TODAY(),"Atrasada",IF('Anotações'!$K51-TODAY()&lt;=7,"Próxima","No prazo"))))</f>
        <v/>
      </c>
    </row>
    <row r="52">
      <c r="B52" s="30" t="n"/>
      <c r="K52" s="30" t="n"/>
      <c r="N52" s="12" t="n"/>
      <c r="O52" s="12" t="n"/>
      <c r="P52" s="13">
        <f>IF('Anotações'!$K52="","",IFERROR('Anotações'!$K52-TODAY(),""))</f>
        <v/>
      </c>
      <c r="Q52" s="14">
        <f>IF('Anotações'!$K52="","",IF('Anotações'!$G52="Concluída","Concluída",IF('Anotações'!$K52&lt;TODAY(),"Atrasada",IF('Anotações'!$K52-TODAY()&lt;=7,"Próxima","No prazo"))))</f>
        <v/>
      </c>
    </row>
    <row r="53">
      <c r="B53" s="30" t="n"/>
      <c r="K53" s="30" t="n"/>
      <c r="N53" s="12" t="n"/>
      <c r="O53" s="12" t="n"/>
      <c r="P53" s="13">
        <f>IF('Anotações'!$K53="","",IFERROR('Anotações'!$K53-TODAY(),""))</f>
        <v/>
      </c>
      <c r="Q53" s="14">
        <f>IF('Anotações'!$K53="","",IF('Anotações'!$G53="Concluída","Concluída",IF('Anotações'!$K53&lt;TODAY(),"Atrasada",IF('Anotações'!$K53-TODAY()&lt;=7,"Próxima","No prazo"))))</f>
        <v/>
      </c>
    </row>
    <row r="54">
      <c r="B54" s="30" t="n"/>
      <c r="K54" s="30" t="n"/>
      <c r="N54" s="12" t="n"/>
      <c r="O54" s="12" t="n"/>
      <c r="P54" s="13">
        <f>IF('Anotações'!$K54="","",IFERROR('Anotações'!$K54-TODAY(),""))</f>
        <v/>
      </c>
      <c r="Q54" s="14">
        <f>IF('Anotações'!$K54="","",IF('Anotações'!$G54="Concluída","Concluída",IF('Anotações'!$K54&lt;TODAY(),"Atrasada",IF('Anotações'!$K54-TODAY()&lt;=7,"Próxima","No prazo"))))</f>
        <v/>
      </c>
    </row>
    <row r="55">
      <c r="B55" s="30" t="n"/>
      <c r="K55" s="30" t="n"/>
      <c r="N55" s="12" t="n"/>
      <c r="O55" s="12" t="n"/>
      <c r="P55" s="13">
        <f>IF('Anotações'!$K55="","",IFERROR('Anotações'!$K55-TODAY(),""))</f>
        <v/>
      </c>
      <c r="Q55" s="14">
        <f>IF('Anotações'!$K55="","",IF('Anotações'!$G55="Concluída","Concluída",IF('Anotações'!$K55&lt;TODAY(),"Atrasada",IF('Anotações'!$K55-TODAY()&lt;=7,"Próxima","No prazo"))))</f>
        <v/>
      </c>
    </row>
    <row r="56">
      <c r="B56" s="30" t="n"/>
      <c r="K56" s="30" t="n"/>
      <c r="N56" s="12" t="n"/>
      <c r="O56" s="12" t="n"/>
      <c r="P56" s="13">
        <f>IF('Anotações'!$K56="","",IFERROR('Anotações'!$K56-TODAY(),""))</f>
        <v/>
      </c>
      <c r="Q56" s="14">
        <f>IF('Anotações'!$K56="","",IF('Anotações'!$G56="Concluída","Concluída",IF('Anotações'!$K56&lt;TODAY(),"Atrasada",IF('Anotações'!$K56-TODAY()&lt;=7,"Próxima","No prazo"))))</f>
        <v/>
      </c>
    </row>
    <row r="57">
      <c r="B57" s="30" t="n"/>
      <c r="K57" s="30" t="n"/>
      <c r="N57" s="12" t="n"/>
      <c r="O57" s="12" t="n"/>
      <c r="P57" s="13">
        <f>IF('Anotações'!$K57="","",IFERROR('Anotações'!$K57-TODAY(),""))</f>
        <v/>
      </c>
      <c r="Q57" s="14">
        <f>IF('Anotações'!$K57="","",IF('Anotações'!$G57="Concluída","Concluída",IF('Anotações'!$K57&lt;TODAY(),"Atrasada",IF('Anotações'!$K57-TODAY()&lt;=7,"Próxima","No prazo"))))</f>
        <v/>
      </c>
    </row>
    <row r="58">
      <c r="B58" s="30" t="n"/>
      <c r="K58" s="30" t="n"/>
      <c r="N58" s="12" t="n"/>
      <c r="O58" s="12" t="n"/>
      <c r="P58" s="13">
        <f>IF('Anotações'!$K58="","",IFERROR('Anotações'!$K58-TODAY(),""))</f>
        <v/>
      </c>
      <c r="Q58" s="14">
        <f>IF('Anotações'!$K58="","",IF('Anotações'!$G58="Concluída","Concluída",IF('Anotações'!$K58&lt;TODAY(),"Atrasada",IF('Anotações'!$K58-TODAY()&lt;=7,"Próxima","No prazo"))))</f>
        <v/>
      </c>
    </row>
    <row r="59">
      <c r="B59" s="30" t="n"/>
      <c r="K59" s="30" t="n"/>
      <c r="N59" s="12" t="n"/>
      <c r="O59" s="12" t="n"/>
      <c r="P59" s="13">
        <f>IF('Anotações'!$K59="","",IFERROR('Anotações'!$K59-TODAY(),""))</f>
        <v/>
      </c>
      <c r="Q59" s="14">
        <f>IF('Anotações'!$K59="","",IF('Anotações'!$G59="Concluída","Concluída",IF('Anotações'!$K59&lt;TODAY(),"Atrasada",IF('Anotações'!$K59-TODAY()&lt;=7,"Próxima","No prazo"))))</f>
        <v/>
      </c>
    </row>
    <row r="60">
      <c r="B60" s="30" t="n"/>
      <c r="K60" s="30" t="n"/>
      <c r="N60" s="12" t="n"/>
      <c r="O60" s="12" t="n"/>
      <c r="P60" s="13">
        <f>IF('Anotações'!$K60="","",IFERROR('Anotações'!$K60-TODAY(),""))</f>
        <v/>
      </c>
      <c r="Q60" s="14">
        <f>IF('Anotações'!$K60="","",IF('Anotações'!$G60="Concluída","Concluída",IF('Anotações'!$K60&lt;TODAY(),"Atrasada",IF('Anotações'!$K60-TODAY()&lt;=7,"Próxima","No prazo"))))</f>
        <v/>
      </c>
    </row>
    <row r="61">
      <c r="B61" s="30" t="n"/>
      <c r="K61" s="30" t="n"/>
      <c r="N61" s="12" t="n"/>
      <c r="O61" s="12" t="n"/>
      <c r="P61" s="13">
        <f>IF('Anotações'!$K61="","",IFERROR('Anotações'!$K61-TODAY(),""))</f>
        <v/>
      </c>
      <c r="Q61" s="14">
        <f>IF('Anotações'!$K61="","",IF('Anotações'!$G61="Concluída","Concluída",IF('Anotações'!$K61&lt;TODAY(),"Atrasada",IF('Anotações'!$K61-TODAY()&lt;=7,"Próxima","No prazo"))))</f>
        <v/>
      </c>
    </row>
    <row r="62">
      <c r="B62" s="30" t="n"/>
      <c r="K62" s="30" t="n"/>
      <c r="N62" s="12" t="n"/>
      <c r="O62" s="12" t="n"/>
      <c r="P62" s="13">
        <f>IF('Anotações'!$K62="","",IFERROR('Anotações'!$K62-TODAY(),""))</f>
        <v/>
      </c>
      <c r="Q62" s="14">
        <f>IF('Anotações'!$K62="","",IF('Anotações'!$G62="Concluída","Concluída",IF('Anotações'!$K62&lt;TODAY(),"Atrasada",IF('Anotações'!$K62-TODAY()&lt;=7,"Próxima","No prazo"))))</f>
        <v/>
      </c>
    </row>
    <row r="63">
      <c r="B63" s="30" t="n"/>
      <c r="K63" s="30" t="n"/>
      <c r="N63" s="12" t="n"/>
      <c r="O63" s="12" t="n"/>
      <c r="P63" s="13">
        <f>IF('Anotações'!$K63="","",IFERROR('Anotações'!$K63-TODAY(),""))</f>
        <v/>
      </c>
      <c r="Q63" s="14">
        <f>IF('Anotações'!$K63="","",IF('Anotações'!$G63="Concluída","Concluída",IF('Anotações'!$K63&lt;TODAY(),"Atrasada",IF('Anotações'!$K63-TODAY()&lt;=7,"Próxima","No prazo"))))</f>
        <v/>
      </c>
    </row>
    <row r="64">
      <c r="B64" s="30" t="n"/>
      <c r="K64" s="30" t="n"/>
      <c r="N64" s="12" t="n"/>
      <c r="O64" s="12" t="n"/>
      <c r="P64" s="13">
        <f>IF('Anotações'!$K64="","",IFERROR('Anotações'!$K64-TODAY(),""))</f>
        <v/>
      </c>
      <c r="Q64" s="14">
        <f>IF('Anotações'!$K64="","",IF('Anotações'!$G64="Concluída","Concluída",IF('Anotações'!$K64&lt;TODAY(),"Atrasada",IF('Anotações'!$K64-TODAY()&lt;=7,"Próxima","No prazo"))))</f>
        <v/>
      </c>
    </row>
    <row r="65">
      <c r="B65" s="30" t="n"/>
      <c r="K65" s="30" t="n"/>
      <c r="N65" s="12" t="n"/>
      <c r="O65" s="12" t="n"/>
      <c r="P65" s="13">
        <f>IF('Anotações'!$K65="","",IFERROR('Anotações'!$K65-TODAY(),""))</f>
        <v/>
      </c>
      <c r="Q65" s="14">
        <f>IF('Anotações'!$K65="","",IF('Anotações'!$G65="Concluída","Concluída",IF('Anotações'!$K65&lt;TODAY(),"Atrasada",IF('Anotações'!$K65-TODAY()&lt;=7,"Próxima","No prazo"))))</f>
        <v/>
      </c>
    </row>
    <row r="66">
      <c r="B66" s="30" t="n"/>
      <c r="K66" s="30" t="n"/>
      <c r="N66" s="12" t="n"/>
      <c r="O66" s="12" t="n"/>
      <c r="P66" s="13">
        <f>IF('Anotações'!$K66="","",IFERROR('Anotações'!$K66-TODAY(),""))</f>
        <v/>
      </c>
      <c r="Q66" s="14">
        <f>IF('Anotações'!$K66="","",IF('Anotações'!$G66="Concluída","Concluída",IF('Anotações'!$K66&lt;TODAY(),"Atrasada",IF('Anotações'!$K66-TODAY()&lt;=7,"Próxima","No prazo"))))</f>
        <v/>
      </c>
    </row>
    <row r="67">
      <c r="B67" s="30" t="n"/>
      <c r="K67" s="30" t="n"/>
      <c r="N67" s="12" t="n"/>
      <c r="O67" s="12" t="n"/>
      <c r="P67" s="13">
        <f>IF('Anotações'!$K67="","",IFERROR('Anotações'!$K67-TODAY(),""))</f>
        <v/>
      </c>
      <c r="Q67" s="14">
        <f>IF('Anotações'!$K67="","",IF('Anotações'!$G67="Concluída","Concluída",IF('Anotações'!$K67&lt;TODAY(),"Atrasada",IF('Anotações'!$K67-TODAY()&lt;=7,"Próxima","No prazo"))))</f>
        <v/>
      </c>
    </row>
    <row r="68">
      <c r="B68" s="30" t="n"/>
      <c r="K68" s="30" t="n"/>
      <c r="N68" s="12" t="n"/>
      <c r="O68" s="12" t="n"/>
      <c r="P68" s="13">
        <f>IF('Anotações'!$K68="","",IFERROR('Anotações'!$K68-TODAY(),""))</f>
        <v/>
      </c>
      <c r="Q68" s="14">
        <f>IF('Anotações'!$K68="","",IF('Anotações'!$G68="Concluída","Concluída",IF('Anotações'!$K68&lt;TODAY(),"Atrasada",IF('Anotações'!$K68-TODAY()&lt;=7,"Próxima","No prazo"))))</f>
        <v/>
      </c>
    </row>
    <row r="69">
      <c r="B69" s="30" t="n"/>
      <c r="K69" s="30" t="n"/>
      <c r="N69" s="12" t="n"/>
      <c r="O69" s="12" t="n"/>
      <c r="P69" s="13">
        <f>IF('Anotações'!$K69="","",IFERROR('Anotações'!$K69-TODAY(),""))</f>
        <v/>
      </c>
      <c r="Q69" s="14">
        <f>IF('Anotações'!$K69="","",IF('Anotações'!$G69="Concluída","Concluída",IF('Anotações'!$K69&lt;TODAY(),"Atrasada",IF('Anotações'!$K69-TODAY()&lt;=7,"Próxima","No prazo"))))</f>
        <v/>
      </c>
    </row>
    <row r="70">
      <c r="B70" s="30" t="n"/>
      <c r="K70" s="30" t="n"/>
      <c r="N70" s="12" t="n"/>
      <c r="O70" s="12" t="n"/>
      <c r="P70" s="13">
        <f>IF('Anotações'!$K70="","",IFERROR('Anotações'!$K70-TODAY(),""))</f>
        <v/>
      </c>
      <c r="Q70" s="14">
        <f>IF('Anotações'!$K70="","",IF('Anotações'!$G70="Concluída","Concluída",IF('Anotações'!$K70&lt;TODAY(),"Atrasada",IF('Anotações'!$K70-TODAY()&lt;=7,"Próxima","No prazo"))))</f>
        <v/>
      </c>
    </row>
    <row r="71">
      <c r="B71" s="30" t="n"/>
      <c r="K71" s="30" t="n"/>
      <c r="N71" s="12" t="n"/>
      <c r="O71" s="12" t="n"/>
      <c r="P71" s="13">
        <f>IF('Anotações'!$K71="","",IFERROR('Anotações'!$K71-TODAY(),""))</f>
        <v/>
      </c>
      <c r="Q71" s="14">
        <f>IF('Anotações'!$K71="","",IF('Anotações'!$G71="Concluída","Concluída",IF('Anotações'!$K71&lt;TODAY(),"Atrasada",IF('Anotações'!$K71-TODAY()&lt;=7,"Próxima","No prazo"))))</f>
        <v/>
      </c>
    </row>
    <row r="72">
      <c r="B72" s="30" t="n"/>
      <c r="K72" s="30" t="n"/>
      <c r="N72" s="12" t="n"/>
      <c r="O72" s="12" t="n"/>
      <c r="P72" s="13">
        <f>IF('Anotações'!$K72="","",IFERROR('Anotações'!$K72-TODAY(),""))</f>
        <v/>
      </c>
      <c r="Q72" s="14">
        <f>IF('Anotações'!$K72="","",IF('Anotações'!$G72="Concluída","Concluída",IF('Anotações'!$K72&lt;TODAY(),"Atrasada",IF('Anotações'!$K72-TODAY()&lt;=7,"Próxima","No prazo"))))</f>
        <v/>
      </c>
    </row>
    <row r="73">
      <c r="B73" s="30" t="n"/>
      <c r="K73" s="30" t="n"/>
      <c r="N73" s="12" t="n"/>
      <c r="O73" s="12" t="n"/>
      <c r="P73" s="13">
        <f>IF('Anotações'!$K73="","",IFERROR('Anotações'!$K73-TODAY(),""))</f>
        <v/>
      </c>
      <c r="Q73" s="14">
        <f>IF('Anotações'!$K73="","",IF('Anotações'!$G73="Concluída","Concluída",IF('Anotações'!$K73&lt;TODAY(),"Atrasada",IF('Anotações'!$K73-TODAY()&lt;=7,"Próxima","No prazo"))))</f>
        <v/>
      </c>
    </row>
    <row r="74">
      <c r="B74" s="30" t="n"/>
      <c r="K74" s="30" t="n"/>
      <c r="N74" s="12" t="n"/>
      <c r="O74" s="12" t="n"/>
      <c r="P74" s="13">
        <f>IF('Anotações'!$K74="","",IFERROR('Anotações'!$K74-TODAY(),""))</f>
        <v/>
      </c>
      <c r="Q74" s="14">
        <f>IF('Anotações'!$K74="","",IF('Anotações'!$G74="Concluída","Concluída",IF('Anotações'!$K74&lt;TODAY(),"Atrasada",IF('Anotações'!$K74-TODAY()&lt;=7,"Próxima","No prazo"))))</f>
        <v/>
      </c>
    </row>
    <row r="75">
      <c r="B75" s="30" t="n"/>
      <c r="K75" s="30" t="n"/>
      <c r="N75" s="12" t="n"/>
      <c r="O75" s="12" t="n"/>
      <c r="P75" s="13">
        <f>IF('Anotações'!$K75="","",IFERROR('Anotações'!$K75-TODAY(),""))</f>
        <v/>
      </c>
      <c r="Q75" s="14">
        <f>IF('Anotações'!$K75="","",IF('Anotações'!$G75="Concluída","Concluída",IF('Anotações'!$K75&lt;TODAY(),"Atrasada",IF('Anotações'!$K75-TODAY()&lt;=7,"Próxima","No prazo"))))</f>
        <v/>
      </c>
    </row>
    <row r="76">
      <c r="B76" s="30" t="n"/>
      <c r="K76" s="30" t="n"/>
      <c r="N76" s="12" t="n"/>
      <c r="O76" s="12" t="n"/>
      <c r="P76" s="13">
        <f>IF('Anotações'!$K76="","",IFERROR('Anotações'!$K76-TODAY(),""))</f>
        <v/>
      </c>
      <c r="Q76" s="14">
        <f>IF('Anotações'!$K76="","",IF('Anotações'!$G76="Concluída","Concluída",IF('Anotações'!$K76&lt;TODAY(),"Atrasada",IF('Anotações'!$K76-TODAY()&lt;=7,"Próxima","No prazo"))))</f>
        <v/>
      </c>
    </row>
    <row r="77">
      <c r="B77" s="30" t="n"/>
      <c r="K77" s="30" t="n"/>
      <c r="N77" s="12" t="n"/>
      <c r="O77" s="12" t="n"/>
      <c r="P77" s="13">
        <f>IF('Anotações'!$K77="","",IFERROR('Anotações'!$K77-TODAY(),""))</f>
        <v/>
      </c>
      <c r="Q77" s="14">
        <f>IF('Anotações'!$K77="","",IF('Anotações'!$G77="Concluída","Concluída",IF('Anotações'!$K77&lt;TODAY(),"Atrasada",IF('Anotações'!$K77-TODAY()&lt;=7,"Próxima","No prazo"))))</f>
        <v/>
      </c>
    </row>
    <row r="78">
      <c r="B78" s="30" t="n"/>
      <c r="K78" s="30" t="n"/>
      <c r="N78" s="12" t="n"/>
      <c r="O78" s="12" t="n"/>
      <c r="P78" s="13">
        <f>IF('Anotações'!$K78="","",IFERROR('Anotações'!$K78-TODAY(),""))</f>
        <v/>
      </c>
      <c r="Q78" s="14">
        <f>IF('Anotações'!$K78="","",IF('Anotações'!$G78="Concluída","Concluída",IF('Anotações'!$K78&lt;TODAY(),"Atrasada",IF('Anotações'!$K78-TODAY()&lt;=7,"Próxima","No prazo"))))</f>
        <v/>
      </c>
    </row>
    <row r="79">
      <c r="B79" s="30" t="n"/>
      <c r="K79" s="30" t="n"/>
      <c r="N79" s="12" t="n"/>
      <c r="O79" s="12" t="n"/>
      <c r="P79" s="13">
        <f>IF('Anotações'!$K79="","",IFERROR('Anotações'!$K79-TODAY(),""))</f>
        <v/>
      </c>
      <c r="Q79" s="14">
        <f>IF('Anotações'!$K79="","",IF('Anotações'!$G79="Concluída","Concluída",IF('Anotações'!$K79&lt;TODAY(),"Atrasada",IF('Anotações'!$K79-TODAY()&lt;=7,"Próxima","No prazo"))))</f>
        <v/>
      </c>
    </row>
    <row r="80">
      <c r="B80" s="30" t="n"/>
      <c r="K80" s="30" t="n"/>
      <c r="N80" s="12" t="n"/>
      <c r="O80" s="12" t="n"/>
      <c r="P80" s="13">
        <f>IF('Anotações'!$K80="","",IFERROR('Anotações'!$K80-TODAY(),""))</f>
        <v/>
      </c>
      <c r="Q80" s="14">
        <f>IF('Anotações'!$K80="","",IF('Anotações'!$G80="Concluída","Concluída",IF('Anotações'!$K80&lt;TODAY(),"Atrasada",IF('Anotações'!$K80-TODAY()&lt;=7,"Próxima","No prazo"))))</f>
        <v/>
      </c>
    </row>
    <row r="81">
      <c r="B81" s="30" t="n"/>
      <c r="K81" s="30" t="n"/>
      <c r="N81" s="12" t="n"/>
      <c r="O81" s="12" t="n"/>
      <c r="P81" s="13">
        <f>IF('Anotações'!$K81="","",IFERROR('Anotações'!$K81-TODAY(),""))</f>
        <v/>
      </c>
      <c r="Q81" s="14">
        <f>IF('Anotações'!$K81="","",IF('Anotações'!$G81="Concluída","Concluída",IF('Anotações'!$K81&lt;TODAY(),"Atrasada",IF('Anotações'!$K81-TODAY()&lt;=7,"Próxima","No prazo"))))</f>
        <v/>
      </c>
    </row>
    <row r="82">
      <c r="B82" s="30" t="n"/>
      <c r="K82" s="30" t="n"/>
      <c r="N82" s="12" t="n"/>
      <c r="O82" s="12" t="n"/>
      <c r="P82" s="13">
        <f>IF('Anotações'!$K82="","",IFERROR('Anotações'!$K82-TODAY(),""))</f>
        <v/>
      </c>
      <c r="Q82" s="14">
        <f>IF('Anotações'!$K82="","",IF('Anotações'!$G82="Concluída","Concluída",IF('Anotações'!$K82&lt;TODAY(),"Atrasada",IF('Anotações'!$K82-TODAY()&lt;=7,"Próxima","No prazo"))))</f>
        <v/>
      </c>
    </row>
    <row r="83">
      <c r="B83" s="30" t="n"/>
      <c r="K83" s="30" t="n"/>
      <c r="N83" s="12" t="n"/>
      <c r="O83" s="12" t="n"/>
      <c r="P83" s="13">
        <f>IF('Anotações'!$K83="","",IFERROR('Anotações'!$K83-TODAY(),""))</f>
        <v/>
      </c>
      <c r="Q83" s="14">
        <f>IF('Anotações'!$K83="","",IF('Anotações'!$G83="Concluída","Concluída",IF('Anotações'!$K83&lt;TODAY(),"Atrasada",IF('Anotações'!$K83-TODAY()&lt;=7,"Próxima","No prazo"))))</f>
        <v/>
      </c>
    </row>
    <row r="84">
      <c r="B84" s="30" t="n"/>
      <c r="K84" s="30" t="n"/>
      <c r="N84" s="12" t="n"/>
      <c r="O84" s="12" t="n"/>
      <c r="P84" s="13">
        <f>IF('Anotações'!$K84="","",IFERROR('Anotações'!$K84-TODAY(),""))</f>
        <v/>
      </c>
      <c r="Q84" s="14">
        <f>IF('Anotações'!$K84="","",IF('Anotações'!$G84="Concluída","Concluída",IF('Anotações'!$K84&lt;TODAY(),"Atrasada",IF('Anotações'!$K84-TODAY()&lt;=7,"Próxima","No prazo"))))</f>
        <v/>
      </c>
    </row>
    <row r="85">
      <c r="B85" s="30" t="n"/>
      <c r="K85" s="30" t="n"/>
      <c r="N85" s="12" t="n"/>
      <c r="O85" s="12" t="n"/>
      <c r="P85" s="13">
        <f>IF('Anotações'!$K85="","",IFERROR('Anotações'!$K85-TODAY(),""))</f>
        <v/>
      </c>
      <c r="Q85" s="14">
        <f>IF('Anotações'!$K85="","",IF('Anotações'!$G85="Concluída","Concluída",IF('Anotações'!$K85&lt;TODAY(),"Atrasada",IF('Anotações'!$K85-TODAY()&lt;=7,"Próxima","No prazo"))))</f>
        <v/>
      </c>
    </row>
    <row r="86">
      <c r="B86" s="30" t="n"/>
      <c r="K86" s="30" t="n"/>
      <c r="N86" s="12" t="n"/>
      <c r="O86" s="12" t="n"/>
      <c r="P86" s="13">
        <f>IF('Anotações'!$K86="","",IFERROR('Anotações'!$K86-TODAY(),""))</f>
        <v/>
      </c>
      <c r="Q86" s="14">
        <f>IF('Anotações'!$K86="","",IF('Anotações'!$G86="Concluída","Concluída",IF('Anotações'!$K86&lt;TODAY(),"Atrasada",IF('Anotações'!$K86-TODAY()&lt;=7,"Próxima","No prazo"))))</f>
        <v/>
      </c>
    </row>
    <row r="87">
      <c r="B87" s="30" t="n"/>
      <c r="K87" s="30" t="n"/>
      <c r="N87" s="12" t="n"/>
      <c r="O87" s="12" t="n"/>
      <c r="P87" s="13">
        <f>IF('Anotações'!$K87="","",IFERROR('Anotações'!$K87-TODAY(),""))</f>
        <v/>
      </c>
      <c r="Q87" s="14">
        <f>IF('Anotações'!$K87="","",IF('Anotações'!$G87="Concluída","Concluída",IF('Anotações'!$K87&lt;TODAY(),"Atrasada",IF('Anotações'!$K87-TODAY()&lt;=7,"Próxima","No prazo"))))</f>
        <v/>
      </c>
    </row>
    <row r="88">
      <c r="B88" s="30" t="n"/>
      <c r="K88" s="30" t="n"/>
      <c r="N88" s="12" t="n"/>
      <c r="O88" s="12" t="n"/>
      <c r="P88" s="13">
        <f>IF('Anotações'!$K88="","",IFERROR('Anotações'!$K88-TODAY(),""))</f>
        <v/>
      </c>
      <c r="Q88" s="14">
        <f>IF('Anotações'!$K88="","",IF('Anotações'!$G88="Concluída","Concluída",IF('Anotações'!$K88&lt;TODAY(),"Atrasada",IF('Anotações'!$K88-TODAY()&lt;=7,"Próxima","No prazo"))))</f>
        <v/>
      </c>
    </row>
    <row r="89">
      <c r="B89" s="30" t="n"/>
      <c r="K89" s="30" t="n"/>
      <c r="N89" s="12" t="n"/>
      <c r="O89" s="12" t="n"/>
      <c r="P89" s="13">
        <f>IF('Anotações'!$K89="","",IFERROR('Anotações'!$K89-TODAY(),""))</f>
        <v/>
      </c>
      <c r="Q89" s="14">
        <f>IF('Anotações'!$K89="","",IF('Anotações'!$G89="Concluída","Concluída",IF('Anotações'!$K89&lt;TODAY(),"Atrasada",IF('Anotações'!$K89-TODAY()&lt;=7,"Próxima","No prazo"))))</f>
        <v/>
      </c>
    </row>
    <row r="90">
      <c r="B90" s="30" t="n"/>
      <c r="K90" s="30" t="n"/>
      <c r="N90" s="12" t="n"/>
      <c r="O90" s="12" t="n"/>
      <c r="P90" s="13">
        <f>IF('Anotações'!$K90="","",IFERROR('Anotações'!$K90-TODAY(),""))</f>
        <v/>
      </c>
      <c r="Q90" s="14">
        <f>IF('Anotações'!$K90="","",IF('Anotações'!$G90="Concluída","Concluída",IF('Anotações'!$K90&lt;TODAY(),"Atrasada",IF('Anotações'!$K90-TODAY()&lt;=7,"Próxima","No prazo"))))</f>
        <v/>
      </c>
    </row>
    <row r="91">
      <c r="B91" s="30" t="n"/>
      <c r="K91" s="30" t="n"/>
      <c r="N91" s="12" t="n"/>
      <c r="O91" s="12" t="n"/>
      <c r="P91" s="13">
        <f>IF('Anotações'!$K91="","",IFERROR('Anotações'!$K91-TODAY(),""))</f>
        <v/>
      </c>
      <c r="Q91" s="14">
        <f>IF('Anotações'!$K91="","",IF('Anotações'!$G91="Concluída","Concluída",IF('Anotações'!$K91&lt;TODAY(),"Atrasada",IF('Anotações'!$K91-TODAY()&lt;=7,"Próxima","No prazo"))))</f>
        <v/>
      </c>
    </row>
    <row r="92">
      <c r="B92" s="30" t="n"/>
      <c r="K92" s="30" t="n"/>
      <c r="N92" s="12" t="n"/>
      <c r="O92" s="12" t="n"/>
      <c r="P92" s="13">
        <f>IF('Anotações'!$K92="","",IFERROR('Anotações'!$K92-TODAY(),""))</f>
        <v/>
      </c>
      <c r="Q92" s="14">
        <f>IF('Anotações'!$K92="","",IF('Anotações'!$G92="Concluída","Concluída",IF('Anotações'!$K92&lt;TODAY(),"Atrasada",IF('Anotações'!$K92-TODAY()&lt;=7,"Próxima","No prazo"))))</f>
        <v/>
      </c>
    </row>
    <row r="93">
      <c r="B93" s="30" t="n"/>
      <c r="K93" s="30" t="n"/>
      <c r="N93" s="12" t="n"/>
      <c r="O93" s="12" t="n"/>
      <c r="P93" s="13">
        <f>IF('Anotações'!$K93="","",IFERROR('Anotações'!$K93-TODAY(),""))</f>
        <v/>
      </c>
      <c r="Q93" s="14">
        <f>IF('Anotações'!$K93="","",IF('Anotações'!$G93="Concluída","Concluída",IF('Anotações'!$K93&lt;TODAY(),"Atrasada",IF('Anotações'!$K93-TODAY()&lt;=7,"Próxima","No prazo"))))</f>
        <v/>
      </c>
    </row>
    <row r="94">
      <c r="B94" s="30" t="n"/>
      <c r="K94" s="30" t="n"/>
      <c r="N94" s="12" t="n"/>
      <c r="O94" s="12" t="n"/>
      <c r="P94" s="13">
        <f>IF('Anotações'!$K94="","",IFERROR('Anotações'!$K94-TODAY(),""))</f>
        <v/>
      </c>
      <c r="Q94" s="14">
        <f>IF('Anotações'!$K94="","",IF('Anotações'!$G94="Concluída","Concluída",IF('Anotações'!$K94&lt;TODAY(),"Atrasada",IF('Anotações'!$K94-TODAY()&lt;=7,"Próxima","No prazo"))))</f>
        <v/>
      </c>
    </row>
    <row r="95">
      <c r="B95" s="30" t="n"/>
      <c r="K95" s="30" t="n"/>
      <c r="N95" s="12" t="n"/>
      <c r="O95" s="12" t="n"/>
      <c r="P95" s="13">
        <f>IF('Anotações'!$K95="","",IFERROR('Anotações'!$K95-TODAY(),""))</f>
        <v/>
      </c>
      <c r="Q95" s="14">
        <f>IF('Anotações'!$K95="","",IF('Anotações'!$G95="Concluída","Concluída",IF('Anotações'!$K95&lt;TODAY(),"Atrasada",IF('Anotações'!$K95-TODAY()&lt;=7,"Próxima","No prazo"))))</f>
        <v/>
      </c>
    </row>
    <row r="96">
      <c r="B96" s="30" t="n"/>
      <c r="K96" s="30" t="n"/>
      <c r="N96" s="12" t="n"/>
      <c r="O96" s="12" t="n"/>
      <c r="P96" s="13">
        <f>IF('Anotações'!$K96="","",IFERROR('Anotações'!$K96-TODAY(),""))</f>
        <v/>
      </c>
      <c r="Q96" s="14">
        <f>IF('Anotações'!$K96="","",IF('Anotações'!$G96="Concluída","Concluída",IF('Anotações'!$K96&lt;TODAY(),"Atrasada",IF('Anotações'!$K96-TODAY()&lt;=7,"Próxima","No prazo"))))</f>
        <v/>
      </c>
    </row>
    <row r="97">
      <c r="B97" s="30" t="n"/>
      <c r="K97" s="30" t="n"/>
      <c r="N97" s="12" t="n"/>
      <c r="O97" s="12" t="n"/>
      <c r="P97" s="13">
        <f>IF('Anotações'!$K97="","",IFERROR('Anotações'!$K97-TODAY(),""))</f>
        <v/>
      </c>
      <c r="Q97" s="14">
        <f>IF('Anotações'!$K97="","",IF('Anotações'!$G97="Concluída","Concluída",IF('Anotações'!$K97&lt;TODAY(),"Atrasada",IF('Anotações'!$K97-TODAY()&lt;=7,"Próxima","No prazo"))))</f>
        <v/>
      </c>
    </row>
    <row r="98">
      <c r="B98" s="30" t="n"/>
      <c r="K98" s="30" t="n"/>
      <c r="N98" s="12" t="n"/>
      <c r="O98" s="12" t="n"/>
      <c r="P98" s="13">
        <f>IF('Anotações'!$K98="","",IFERROR('Anotações'!$K98-TODAY(),""))</f>
        <v/>
      </c>
      <c r="Q98" s="14">
        <f>IF('Anotações'!$K98="","",IF('Anotações'!$G98="Concluída","Concluída",IF('Anotações'!$K98&lt;TODAY(),"Atrasada",IF('Anotações'!$K98-TODAY()&lt;=7,"Próxima","No prazo"))))</f>
        <v/>
      </c>
    </row>
    <row r="99">
      <c r="B99" s="30" t="n"/>
      <c r="K99" s="30" t="n"/>
      <c r="N99" s="12" t="n"/>
      <c r="O99" s="12" t="n"/>
      <c r="P99" s="13">
        <f>IF('Anotações'!$K99="","",IFERROR('Anotações'!$K99-TODAY(),""))</f>
        <v/>
      </c>
      <c r="Q99" s="14">
        <f>IF('Anotações'!$K99="","",IF('Anotações'!$G99="Concluída","Concluída",IF('Anotações'!$K99&lt;TODAY(),"Atrasada",IF('Anotações'!$K99-TODAY()&lt;=7,"Próxima","No prazo"))))</f>
        <v/>
      </c>
    </row>
    <row r="100">
      <c r="B100" s="30" t="n"/>
      <c r="K100" s="30" t="n"/>
      <c r="N100" s="12" t="n"/>
      <c r="O100" s="12" t="n"/>
      <c r="P100" s="13">
        <f>IF('Anotações'!$K100="","",IFERROR('Anotações'!$K100-TODAY(),""))</f>
        <v/>
      </c>
      <c r="Q100" s="14">
        <f>IF('Anotações'!$K100="","",IF('Anotações'!$G100="Concluída","Concluída",IF('Anotações'!$K100&lt;TODAY(),"Atrasada",IF('Anotações'!$K100-TODAY()&lt;=7,"Próxima","No prazo"))))</f>
        <v/>
      </c>
    </row>
    <row r="101">
      <c r="B101" s="30" t="n"/>
      <c r="K101" s="30" t="n"/>
      <c r="N101" s="12" t="n"/>
      <c r="O101" s="12" t="n"/>
      <c r="P101" s="13">
        <f>IF('Anotações'!$K101="","",IFERROR('Anotações'!$K101-TODAY(),""))</f>
        <v/>
      </c>
      <c r="Q101" s="14">
        <f>IF('Anotações'!$K101="","",IF('Anotações'!$G101="Concluída","Concluída",IF('Anotações'!$K101&lt;TODAY(),"Atrasada",IF('Anotações'!$K101-TODAY()&lt;=7,"Próxima","No prazo"))))</f>
        <v/>
      </c>
    </row>
    <row r="102">
      <c r="B102" s="30" t="n"/>
      <c r="K102" s="30" t="n"/>
      <c r="N102" s="12" t="n"/>
      <c r="O102" s="12" t="n"/>
      <c r="P102" s="13">
        <f>IF('Anotações'!$K102="","",IFERROR('Anotações'!$K102-TODAY(),""))</f>
        <v/>
      </c>
      <c r="Q102" s="14">
        <f>IF('Anotações'!$K102="","",IF('Anotações'!$G102="Concluída","Concluída",IF('Anotações'!$K102&lt;TODAY(),"Atrasada",IF('Anotações'!$K102-TODAY()&lt;=7,"Próxima","No prazo"))))</f>
        <v/>
      </c>
    </row>
    <row r="103">
      <c r="B103" s="30" t="n"/>
      <c r="K103" s="30" t="n"/>
      <c r="N103" s="12" t="n"/>
      <c r="O103" s="12" t="n"/>
      <c r="P103" s="13">
        <f>IF('Anotações'!$K103="","",IFERROR('Anotações'!$K103-TODAY(),""))</f>
        <v/>
      </c>
      <c r="Q103" s="14">
        <f>IF('Anotações'!$K103="","",IF('Anotações'!$G103="Concluída","Concluída",IF('Anotações'!$K103&lt;TODAY(),"Atrasada",IF('Anotações'!$K103-TODAY()&lt;=7,"Próxima","No prazo"))))</f>
        <v/>
      </c>
    </row>
  </sheetData>
  <autoFilter ref="A3:Q103"/>
  <mergeCells count="1">
    <mergeCell ref="A1:Q1"/>
  </mergeCells>
  <conditionalFormatting sqref="A4:Q103">
    <cfRule type="expression" priority="1" dxfId="0">
      <formula>AND($A4&lt;&gt;"",MOD(COUNTA($A$4:$A4),2)=0)</formula>
    </cfRule>
  </conditionalFormatting>
  <conditionalFormatting sqref="A4:O103">
    <cfRule type="expression" priority="2" dxfId="1">
      <formula>$A4&lt;&gt;""</formula>
    </cfRule>
  </conditionalFormatting>
  <conditionalFormatting sqref="Q4:Q103">
    <cfRule type="expression" priority="3" dxfId="2">
      <formula>$Q4="Atrasada"</formula>
    </cfRule>
    <cfRule type="expression" priority="4" dxfId="3">
      <formula>$Q4="Próxima"</formula>
    </cfRule>
    <cfRule type="expression" priority="5" dxfId="4">
      <formula>$Q4="Concluída"</formula>
    </cfRule>
  </conditionalFormatting>
  <conditionalFormatting sqref="F4:F103">
    <cfRule type="expression" priority="6" dxfId="2">
      <formula>$F4="Alta"</formula>
    </cfRule>
  </conditionalFormatting>
  <conditionalFormatting sqref="L4:L103">
    <cfRule type="expression" priority="7" dxfId="5">
      <formula>$L4="Sim"</formula>
    </cfRule>
  </conditionalFormatting>
  <dataValidations count="6">
    <dataValidation sqref="D4:D103" showErrorMessage="1" showInputMessage="1" allowBlank="1" type="list">
      <formula1>"Reunião,Ideia,Tarefa,Estudo,Financeiro,Cliente,Administrativo"</formula1>
    </dataValidation>
    <dataValidation sqref="E4:E103" showErrorMessage="1" showInputMessage="1" allowBlank="1" type="list">
      <formula1>"Nota,Pendência,Decisão,Lembrete,Insight"</formula1>
    </dataValidation>
    <dataValidation sqref="F4:F103" showErrorMessage="1" showInputMessage="1" allowBlank="1" type="list">
      <formula1>"Alta,Média,Baixa"</formula1>
    </dataValidation>
    <dataValidation sqref="G4:G103" showErrorMessage="1" showInputMessage="1" allowBlank="1" type="list">
      <formula1>"Aberta,Em andamento,Concluída,Arquivada"</formula1>
    </dataValidation>
    <dataValidation sqref="L4:L103" showErrorMessage="1" showInputMessage="1" allowBlank="1" type="list">
      <formula1>"Sim,Não"</formula1>
    </dataValidation>
    <dataValidation sqref="J4:J103" showErrorMessage="1" showInputMessage="1" allowBlank="1" type="list">
      <formula1>"São Paulo,Rio de Janeiro,Belo Horizonte,Curitiba,Porto Alegre,Salvador,Recife,Fortaleza,Brasília,Campinas"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34155"/>
    <outlinePr summaryBelow="1" summaryRight="1"/>
    <pageSetUpPr/>
  </sheetPr>
  <dimension ref="A1:M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31" customWidth="1" min="5" max="5"/>
    <col width="20" customWidth="1" min="6" max="6"/>
    <col width="38" customWidth="1" min="7" max="7"/>
    <col width="3" customWidth="1" min="8" max="8"/>
    <col width="18" customWidth="1" min="9" max="9"/>
    <col width="14" customWidth="1" min="10" max="10"/>
    <col width="3" customWidth="1" min="11" max="11"/>
    <col width="16" customWidth="1" min="12" max="12"/>
    <col width="14" customWidth="1" min="13" max="13"/>
  </cols>
  <sheetData>
    <row r="1" ht="30" customHeight="1">
      <c r="A1" s="1" t="inlineStr">
        <is>
          <t>Resumo | Veja o que pede ação</t>
        </is>
      </c>
    </row>
    <row r="2"/>
    <row r="3">
      <c r="A3" s="15" t="inlineStr">
        <is>
          <t>Indicador</t>
        </is>
      </c>
      <c r="B3" s="15" t="inlineStr">
        <is>
          <t>Valor</t>
        </is>
      </c>
    </row>
    <row r="4">
      <c r="A4" s="16" t="inlineStr">
        <is>
          <t>Total de anotações</t>
        </is>
      </c>
      <c r="B4" s="17">
        <f>COUNTA('Anotações'!$A$4:$A$103)</f>
        <v/>
      </c>
    </row>
    <row r="5">
      <c r="A5" s="16" t="inlineStr">
        <is>
          <t>Anotações concluídas</t>
        </is>
      </c>
      <c r="B5" s="17">
        <f>COUNTIF('Anotações'!$G$4:$G$103,"Concluída")</f>
        <v/>
      </c>
    </row>
    <row r="6">
      <c r="A6" s="16" t="inlineStr">
        <is>
          <t>Anotações abertas</t>
        </is>
      </c>
      <c r="B6" s="17">
        <f>COUNTIF('Anotações'!$G$4:$G$103,"Aberta")</f>
        <v/>
      </c>
    </row>
    <row r="7">
      <c r="A7" s="16" t="inlineStr">
        <is>
          <t>Anotações atrasadas</t>
        </is>
      </c>
      <c r="B7" s="17">
        <f>COUNTIF('Anotações'!$Q$4:$Q$103,"Atrasada")</f>
        <v/>
      </c>
    </row>
    <row r="8">
      <c r="A8" s="16" t="inlineStr">
        <is>
          <t>Percentual concluído</t>
        </is>
      </c>
      <c r="B8" s="18">
        <f>IFERROR('Resumo'!$B$5/'Resumo'!$B$4,0)</f>
        <v/>
      </c>
    </row>
    <row r="9">
      <c r="A9" s="16" t="inlineStr">
        <is>
          <t>Média de dias até o prazo</t>
        </is>
      </c>
      <c r="B9" s="19">
        <f>IFERROR(AVERAGE('Anotações'!$P$4:$P$103),0)</f>
        <v/>
      </c>
    </row>
    <row r="10"/>
    <row r="11"/>
    <row r="12"/>
    <row r="13">
      <c r="A13" s="15" t="inlineStr">
        <is>
          <t>Categoria</t>
        </is>
      </c>
      <c r="B13" s="15" t="inlineStr">
        <is>
          <t>Quantidade</t>
        </is>
      </c>
      <c r="C13" s="15" t="inlineStr">
        <is>
          <t>% do total</t>
        </is>
      </c>
      <c r="D13" s="15" t="inlineStr">
        <is>
          <t>Concluídas</t>
        </is>
      </c>
      <c r="E13" s="15" t="inlineStr">
        <is>
          <t>Guia rápido</t>
        </is>
      </c>
      <c r="F13" s="15" t="inlineStr">
        <is>
          <t>Categoria auxiliar</t>
        </is>
      </c>
      <c r="G13" s="15" t="inlineStr">
        <is>
          <t>Descrição auxiliar</t>
        </is>
      </c>
      <c r="I13" s="15" t="inlineStr">
        <is>
          <t>Status</t>
        </is>
      </c>
      <c r="J13" s="15" t="inlineStr">
        <is>
          <t>Quantidade</t>
        </is>
      </c>
      <c r="L13" s="15" t="inlineStr">
        <is>
          <t>Prioridade</t>
        </is>
      </c>
      <c r="M13" s="15" t="inlineStr">
        <is>
          <t>Quantidade</t>
        </is>
      </c>
    </row>
    <row r="14">
      <c r="A14" s="20" t="inlineStr">
        <is>
          <t>Reunião</t>
        </is>
      </c>
      <c r="B14" s="8">
        <f>COUNTIF('Anotações'!$D$4:$D$103,'Resumo'!$A14)</f>
        <v/>
      </c>
      <c r="C14" s="21">
        <f>IFERROR('Resumo'!$B14/'Resumo'!$B$4,0)</f>
        <v/>
      </c>
      <c r="D14" s="8">
        <f>COUNTIFS('Anotações'!$D$4:$D$103,'Resumo'!$A14,'Anotações'!$G$4:$G$103,"Concluída")</f>
        <v/>
      </c>
      <c r="E14" s="20">
        <f>IFERROR(VLOOKUP('Resumo'!$A14,'Resumo'!$F$14:$G$20,2,FALSE),"Não encontrado")</f>
        <v/>
      </c>
      <c r="F14" s="20" t="inlineStr">
        <is>
          <t>Reunião</t>
        </is>
      </c>
      <c r="G14" s="20" t="inlineStr">
        <is>
          <t>Registros de encontros e alinhamentos.</t>
        </is>
      </c>
      <c r="I14" s="8" t="inlineStr">
        <is>
          <t>Aberta</t>
        </is>
      </c>
      <c r="J14" s="8">
        <f>COUNTIF('Anotações'!$G$4:$G$103,'Resumo'!$I14)</f>
        <v/>
      </c>
      <c r="L14" s="8" t="inlineStr">
        <is>
          <t>Alta</t>
        </is>
      </c>
      <c r="M14" s="8">
        <f>COUNTIF('Anotações'!$F$4:$F$103,'Resumo'!$L14)</f>
        <v/>
      </c>
    </row>
    <row r="15">
      <c r="A15" s="22" t="inlineStr">
        <is>
          <t>Ideia</t>
        </is>
      </c>
      <c r="B15" s="10">
        <f>COUNTIF('Anotações'!$D$4:$D$103,'Resumo'!$A15)</f>
        <v/>
      </c>
      <c r="C15" s="23">
        <f>IFERROR('Resumo'!$B15/'Resumo'!$B$4,0)</f>
        <v/>
      </c>
      <c r="D15" s="10">
        <f>COUNTIFS('Anotações'!$D$4:$D$103,'Resumo'!$A15,'Anotações'!$G$4:$G$103,"Concluída")</f>
        <v/>
      </c>
      <c r="E15" s="22">
        <f>IFERROR(VLOOKUP('Resumo'!$A15,'Resumo'!$F$14:$G$20,2,FALSE),"Não encontrado")</f>
        <v/>
      </c>
      <c r="F15" s="22" t="inlineStr">
        <is>
          <t>Ideia</t>
        </is>
      </c>
      <c r="G15" s="22" t="inlineStr">
        <is>
          <t>Possibilidades para avaliar depois.</t>
        </is>
      </c>
      <c r="I15" s="10" t="inlineStr">
        <is>
          <t>Em andamento</t>
        </is>
      </c>
      <c r="J15" s="10">
        <f>COUNTIF('Anotações'!$G$4:$G$103,'Resumo'!$I15)</f>
        <v/>
      </c>
      <c r="L15" s="10" t="inlineStr">
        <is>
          <t>Média</t>
        </is>
      </c>
      <c r="M15" s="10">
        <f>COUNTIF('Anotações'!$F$4:$F$103,'Resumo'!$L15)</f>
        <v/>
      </c>
    </row>
    <row r="16">
      <c r="A16" s="20" t="inlineStr">
        <is>
          <t>Tarefa</t>
        </is>
      </c>
      <c r="B16" s="8">
        <f>COUNTIF('Anotações'!$D$4:$D$103,'Resumo'!$A16)</f>
        <v/>
      </c>
      <c r="C16" s="21">
        <f>IFERROR('Resumo'!$B16/'Resumo'!$B$4,0)</f>
        <v/>
      </c>
      <c r="D16" s="8">
        <f>COUNTIFS('Anotações'!$D$4:$D$103,'Resumo'!$A16,'Anotações'!$G$4:$G$103,"Concluída")</f>
        <v/>
      </c>
      <c r="E16" s="20">
        <f>IFERROR(VLOOKUP('Resumo'!$A16,'Resumo'!$F$14:$G$20,2,FALSE),"Não encontrado")</f>
        <v/>
      </c>
      <c r="F16" s="20" t="inlineStr">
        <is>
          <t>Tarefa</t>
        </is>
      </c>
      <c r="G16" s="20" t="inlineStr">
        <is>
          <t>Entregas e ações práticas.</t>
        </is>
      </c>
      <c r="I16" s="8" t="inlineStr">
        <is>
          <t>Concluída</t>
        </is>
      </c>
      <c r="J16" s="8">
        <f>COUNTIF('Anotações'!$G$4:$G$103,'Resumo'!$I16)</f>
        <v/>
      </c>
      <c r="L16" s="8" t="inlineStr">
        <is>
          <t>Baixa</t>
        </is>
      </c>
      <c r="M16" s="8">
        <f>COUNTIF('Anotações'!$F$4:$F$103,'Resumo'!$L16)</f>
        <v/>
      </c>
    </row>
    <row r="17">
      <c r="A17" s="22" t="inlineStr">
        <is>
          <t>Estudo</t>
        </is>
      </c>
      <c r="B17" s="10">
        <f>COUNTIF('Anotações'!$D$4:$D$103,'Resumo'!$A17)</f>
        <v/>
      </c>
      <c r="C17" s="23">
        <f>IFERROR('Resumo'!$B17/'Resumo'!$B$4,0)</f>
        <v/>
      </c>
      <c r="D17" s="10">
        <f>COUNTIFS('Anotações'!$D$4:$D$103,'Resumo'!$A17,'Anotações'!$G$4:$G$103,"Concluída")</f>
        <v/>
      </c>
      <c r="E17" s="22">
        <f>IFERROR(VLOOKUP('Resumo'!$A17,'Resumo'!$F$14:$G$20,2,FALSE),"Não encontrado")</f>
        <v/>
      </c>
      <c r="F17" s="22" t="inlineStr">
        <is>
          <t>Estudo</t>
        </is>
      </c>
      <c r="G17" s="22" t="inlineStr">
        <is>
          <t>Aprendizados e referências.</t>
        </is>
      </c>
      <c r="I17" s="10" t="inlineStr">
        <is>
          <t>Arquivada</t>
        </is>
      </c>
      <c r="J17" s="10">
        <f>COUNTIF('Anotações'!$G$4:$G$103,'Resumo'!$I17)</f>
        <v/>
      </c>
    </row>
    <row r="18">
      <c r="A18" s="20" t="inlineStr">
        <is>
          <t>Financeiro</t>
        </is>
      </c>
      <c r="B18" s="8">
        <f>COUNTIF('Anotações'!$D$4:$D$103,'Resumo'!$A18)</f>
        <v/>
      </c>
      <c r="C18" s="21">
        <f>IFERROR('Resumo'!$B18/'Resumo'!$B$4,0)</f>
        <v/>
      </c>
      <c r="D18" s="8">
        <f>COUNTIFS('Anotações'!$D$4:$D$103,'Resumo'!$A18,'Anotações'!$G$4:$G$103,"Concluída")</f>
        <v/>
      </c>
      <c r="E18" s="20">
        <f>IFERROR(VLOOKUP('Resumo'!$A18,'Resumo'!$F$14:$G$20,2,FALSE),"Não encontrado")</f>
        <v/>
      </c>
      <c r="F18" s="20" t="inlineStr">
        <is>
          <t>Financeiro</t>
        </is>
      </c>
      <c r="G18" s="20" t="inlineStr">
        <is>
          <t>Assuntos de valores e despesas.</t>
        </is>
      </c>
    </row>
    <row r="19">
      <c r="A19" s="22" t="inlineStr">
        <is>
          <t>Cliente</t>
        </is>
      </c>
      <c r="B19" s="10">
        <f>COUNTIF('Anotações'!$D$4:$D$103,'Resumo'!$A19)</f>
        <v/>
      </c>
      <c r="C19" s="23">
        <f>IFERROR('Resumo'!$B19/'Resumo'!$B$4,0)</f>
        <v/>
      </c>
      <c r="D19" s="10">
        <f>COUNTIFS('Anotações'!$D$4:$D$103,'Resumo'!$A19,'Anotações'!$G$4:$G$103,"Concluída")</f>
        <v/>
      </c>
      <c r="E19" s="22">
        <f>IFERROR(VLOOKUP('Resumo'!$A19,'Resumo'!$F$14:$G$20,2,FALSE),"Não encontrado")</f>
        <v/>
      </c>
      <c r="F19" s="22" t="inlineStr">
        <is>
          <t>Cliente</t>
        </is>
      </c>
      <c r="G19" s="22" t="inlineStr">
        <is>
          <t>Demandas ligadas a clientes.</t>
        </is>
      </c>
    </row>
    <row r="20">
      <c r="A20" s="20" t="inlineStr">
        <is>
          <t>Administrativo</t>
        </is>
      </c>
      <c r="B20" s="8">
        <f>COUNTIF('Anotações'!$D$4:$D$103,'Resumo'!$A20)</f>
        <v/>
      </c>
      <c r="C20" s="21">
        <f>IFERROR('Resumo'!$B20/'Resumo'!$B$4,0)</f>
        <v/>
      </c>
      <c r="D20" s="8">
        <f>COUNTIFS('Anotações'!$D$4:$D$103,'Resumo'!$A20,'Anotações'!$G$4:$G$103,"Concluída")</f>
        <v/>
      </c>
      <c r="E20" s="20">
        <f>IFERROR(VLOOKUP('Resumo'!$A20,'Resumo'!$F$14:$G$20,2,FALSE),"Não encontrado")</f>
        <v/>
      </c>
      <c r="F20" s="20" t="inlineStr">
        <is>
          <t>Administrativo</t>
        </is>
      </c>
      <c r="G20" s="20" t="inlineStr">
        <is>
          <t>Rotinas e controles internos.</t>
        </is>
      </c>
    </row>
    <row r="21">
      <c r="A21" s="2" t="inlineStr">
        <is>
          <t>Checagem de volume</t>
        </is>
      </c>
      <c r="B21" s="2">
        <f>SUM('Resumo'!$B$14:$B$20)</f>
        <v/>
      </c>
    </row>
  </sheetData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8" customWidth="1" min="2" max="2"/>
    <col width="18" customWidth="1" min="3" max="3"/>
  </cols>
  <sheetData>
    <row r="1" ht="30" customHeight="1">
      <c r="A1" s="1" t="inlineStr">
        <is>
          <t>Instruções | Anote com clareza, aja com prioridade</t>
        </is>
      </c>
    </row>
    <row r="2"/>
    <row r="3">
      <c r="A3" s="15" t="inlineStr">
        <is>
          <t>Ponto rápido</t>
        </is>
      </c>
      <c r="B3" s="15" t="inlineStr">
        <is>
          <t>Como agir</t>
        </is>
      </c>
      <c r="C3" s="15" t="inlineStr">
        <is>
          <t>Alerta visual</t>
        </is>
      </c>
    </row>
    <row r="4" ht="42" customHeight="1">
      <c r="A4" s="24" t="inlineStr">
        <is>
          <t>Uma linha por anotação</t>
        </is>
      </c>
      <c r="B4" s="24" t="inlineStr">
        <is>
          <t>Preencha uma nova linha na planilha Anotações para cada registro, evitando misturar assuntos diferentes.</t>
        </is>
      </c>
      <c r="C4" s="24" t="inlineStr">
        <is>
          <t>Organização</t>
        </is>
      </c>
    </row>
    <row r="5" ht="42" customHeight="1">
      <c r="A5" s="25" t="inlineStr">
        <is>
          <t>Datas</t>
        </is>
      </c>
      <c r="B5" s="25" t="inlineStr">
        <is>
          <t>Use sempre o formato DD/MM/AAAA nas colunas Data e Prazo. O painel calcula os dias restantes automaticamente.</t>
        </is>
      </c>
      <c r="C5" s="25" t="inlineStr">
        <is>
          <t>Prazo</t>
        </is>
      </c>
    </row>
    <row r="6" ht="42" customHeight="1">
      <c r="A6" s="24" t="inlineStr">
        <is>
          <t>Listas padronizadas</t>
        </is>
      </c>
      <c r="B6" s="24" t="inlineStr">
        <is>
          <t>Escolha Categoria, Tipo, Prioridade, Status, Concluída? e Cidade pelas listas disponíveis para manter os filtros úteis.</t>
        </is>
      </c>
      <c r="C6" s="24" t="inlineStr">
        <is>
          <t>Padronização</t>
        </is>
      </c>
    </row>
    <row r="7" ht="42" customHeight="1">
      <c r="A7" s="25" t="inlineStr">
        <is>
          <t>Próxima ação</t>
        </is>
      </c>
      <c r="B7" s="25" t="inlineStr">
        <is>
          <t>Registre um próximo passo objetivo: quem fará, o que fará e, quando possível, até quando.</t>
        </is>
      </c>
      <c r="C7" s="25" t="inlineStr">
        <is>
          <t>Ação</t>
        </is>
      </c>
    </row>
    <row r="8" ht="42" customHeight="1">
      <c r="A8" s="24" t="inlineStr">
        <is>
          <t>Campo Anotação</t>
        </is>
      </c>
      <c r="B8" s="24" t="inlineStr">
        <is>
          <t>Use este espaço para contexto, decisões e informações necessárias para retomar o assunto sem retrabalho.</t>
        </is>
      </c>
      <c r="C8" s="24" t="inlineStr">
        <is>
          <t>Contexto</t>
        </is>
      </c>
    </row>
    <row r="9" ht="42" customHeight="1">
      <c r="A9" s="25" t="inlineStr">
        <is>
          <t>LGPD e ANPD</t>
        </is>
      </c>
      <c r="B9" s="25" t="inlineStr">
        <is>
          <t>Não inclua dados pessoais sensíveis ou desnecessários. Registre apenas o mínimo necessário, seguindo boas práticas de privacidade.</t>
        </is>
      </c>
      <c r="C9" s="26" t="inlineStr">
        <is>
          <t>Cuidado</t>
        </is>
      </c>
    </row>
    <row r="10" ht="42" customHeight="1">
      <c r="A10" s="24" t="inlineStr">
        <is>
          <t>Alerta vermelho</t>
        </is>
      </c>
      <c r="B10" s="24" t="inlineStr">
        <is>
          <t>Situação Atrasada e Prioridade Alta recebem destaque vermelho para acelerar a decisão e a execução.</t>
        </is>
      </c>
      <c r="C10" s="27" t="inlineStr">
        <is>
          <t>Aja agora</t>
        </is>
      </c>
    </row>
    <row r="11" ht="42" customHeight="1">
      <c r="A11" s="25" t="inlineStr">
        <is>
          <t>Alerta amarelo</t>
        </is>
      </c>
      <c r="B11" s="25" t="inlineStr">
        <is>
          <t>Situação Próxima indica prazo em até 7 dias. Revise a próxima ação e confirme o responsável.</t>
        </is>
      </c>
      <c r="C11" s="28" t="inlineStr">
        <is>
          <t>Acompanhe</t>
        </is>
      </c>
    </row>
    <row r="12" ht="42" customHeight="1">
      <c r="A12" s="24" t="inlineStr">
        <is>
          <t>Alerta verde</t>
        </is>
      </c>
      <c r="B12" s="24" t="inlineStr">
        <is>
          <t>Concluída e Concluída? = Sim aparecem em verde, sinalizando que o registro foi encerrado.</t>
        </is>
      </c>
      <c r="C12" s="24" t="inlineStr">
        <is>
          <t>Concluído</t>
        </is>
      </c>
    </row>
    <row r="13" ht="42" customHeight="1">
      <c r="A13" s="25" t="inlineStr">
        <is>
          <t>Painel Resumo</t>
        </is>
      </c>
      <c r="B13" s="25" t="inlineStr">
        <is>
          <t>Use os indicadores e gráficos para enxergar volume, atrasos, categorias, status e prioridades em poucos segundos.</t>
        </is>
      </c>
      <c r="C13" s="25" t="inlineStr">
        <is>
          <t>Decida rápido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2026-09-06T23:55:19Z</dcterms:created>
  <dcterms:modified xmlns:dcterms="http://purl.org/dc/terms/" xmlns:xsi="http://www.w3.org/2001/XMLSchema-instance" xsi:type="dcterms:W3CDTF">2026-09-06T23:55:19Z</dcterms:modified>
</cp:coreProperties>
</file>