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" sheetId="1" state="visible" r:id="rId1"/>
    <sheet xmlns:r="http://schemas.openxmlformats.org/officeDocument/2006/relationships" name="Controle de Presença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'Cadastro'!$A$1:$H$101</definedName>
    <definedName name="_xlnm._FilterDatabase" localSheetId="1" hidden="1">'Controle de Presença'!$A$1:$P$1000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,00"/>
    <numFmt numFmtId="165" formatCode="&quot;R$&quot; #.##0,00"/>
    <numFmt numFmtId="166" formatCode="dd/mm/yyyy"/>
    <numFmt numFmtId="167" formatCode="hh:mm"/>
    <numFmt numFmtId="168" formatCode="[h]:mm"/>
    <numFmt numFmtId="169" formatCode="0,0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34155"/>
      <sz val="10"/>
    </font>
    <font>
      <name val="Calibri"/>
      <b val="1"/>
      <color rgb="00FFFFFF"/>
      <sz val="16"/>
    </font>
    <font>
      <name val="Calibri"/>
      <b val="1"/>
      <color rgb="00334155"/>
      <sz val="10"/>
    </font>
  </fonts>
  <fills count="7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EA580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7" fontId="2" fillId="3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8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9" fontId="4" fillId="4" borderId="1" applyAlignment="1" pivotButton="0" quotePrefix="0" xfId="0">
      <alignment horizontal="right" vertical="center"/>
    </xf>
    <xf numFmtId="168" fontId="4" fillId="5" borderId="1" applyAlignment="1" pivotButton="0" quotePrefix="0" xfId="0">
      <alignment horizontal="right" vertical="center"/>
    </xf>
    <xf numFmtId="168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right" vertical="center"/>
    </xf>
    <xf numFmtId="168" fontId="2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1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1"/>
      </font>
      <fill>
        <patternFill patternType="solid">
          <fgColor rgb="00EA580C"/>
        </patternFill>
      </fill>
    </dxf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'Resumo'!B15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'Resumo'!$A$16:$A$19</f>
            </numRef>
          </cat>
          <val>
            <numRef>
              <f>'Resumo'!$B$16:$B$19</f>
            </numRef>
          </val>
        </ser>
        <firstSliceAng val="0"/>
        <holeSize val="10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por funcionário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'Resumo'!B22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'Resumo'!$A$23:$A$32</f>
            </numRef>
          </cat>
          <val>
            <numRef>
              <f>'Resumo'!$B$23:$B$32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Equipe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Presenças por data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'Resumo'!E15</f>
            </strRef>
          </tx>
          <spPr>
            <a:ln xmlns:a="http://schemas.openxmlformats.org/drawingml/2006/main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'Resumo'!$D$16:$D$20</f>
            </numRef>
          </cat>
          <val>
            <numRef>
              <f>'Resumo'!$E$16:$E$20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1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17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34</row>
      <rowOff>0</rowOff>
    </from>
    <ext cx="576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  <col width="27" customWidth="1" min="3" max="3"/>
    <col width="22" customWidth="1" min="4" max="4"/>
    <col width="20" customWidth="1" min="5" max="5"/>
    <col width="19" customWidth="1" min="6" max="6"/>
    <col width="18" customWidth="1" min="7" max="7"/>
    <col width="22" customWidth="1" min="8" max="8"/>
  </cols>
  <sheetData>
    <row r="1" ht="24" customHeight="1">
      <c r="A1" s="1" t="inlineStr">
        <is>
          <t>Matrícula</t>
        </is>
      </c>
      <c r="B1" s="1" t="inlineStr">
        <is>
          <t>Funcionário</t>
        </is>
      </c>
      <c r="C1" s="1" t="inlineStr">
        <is>
          <t>Cargo</t>
        </is>
      </c>
      <c r="D1" s="1" t="inlineStr">
        <is>
          <t>Unidade</t>
        </is>
      </c>
      <c r="E1" s="1" t="inlineStr">
        <is>
          <t>Cidade</t>
        </is>
      </c>
      <c r="F1" s="1" t="inlineStr">
        <is>
          <t>Jornada diária (h)</t>
        </is>
      </c>
      <c r="G1" s="1" t="inlineStr">
        <is>
          <t>Valor hora (R$)</t>
        </is>
      </c>
      <c r="H1" s="1" t="inlineStr">
        <is>
          <t>Status do funcionário</t>
        </is>
      </c>
    </row>
    <row r="2">
      <c r="A2" s="2" t="inlineStr">
        <is>
          <t>2026001</t>
        </is>
      </c>
      <c r="B2" s="3" t="inlineStr">
        <is>
          <t>João Silva</t>
        </is>
      </c>
      <c r="C2" s="3" t="inlineStr">
        <is>
          <t>Analista Administrativo</t>
        </is>
      </c>
      <c r="D2" s="3" t="inlineStr">
        <is>
          <t>Matriz Paulista</t>
        </is>
      </c>
      <c r="E2" s="3" t="inlineStr">
        <is>
          <t>São Paulo</t>
        </is>
      </c>
      <c r="F2" s="4" t="n">
        <v>8</v>
      </c>
      <c r="G2" s="5" t="n">
        <v>32.5</v>
      </c>
      <c r="H2" s="3" t="inlineStr">
        <is>
          <t>Ativo</t>
        </is>
      </c>
    </row>
    <row r="3">
      <c r="A3" s="2" t="inlineStr">
        <is>
          <t>2026002</t>
        </is>
      </c>
      <c r="B3" s="3" t="inlineStr">
        <is>
          <t>Maria Oliveira</t>
        </is>
      </c>
      <c r="C3" s="3" t="inlineStr">
        <is>
          <t>Assistente Financeiro</t>
        </is>
      </c>
      <c r="D3" s="3" t="inlineStr">
        <is>
          <t>Filial Carioca</t>
        </is>
      </c>
      <c r="E3" s="3" t="inlineStr">
        <is>
          <t>Rio de Janeiro</t>
        </is>
      </c>
      <c r="F3" s="4" t="n">
        <v>8</v>
      </c>
      <c r="G3" s="5" t="n">
        <v>28</v>
      </c>
      <c r="H3" s="3" t="inlineStr">
        <is>
          <t>Ativo</t>
        </is>
      </c>
    </row>
    <row r="4">
      <c r="A4" s="2" t="inlineStr">
        <is>
          <t>2026003</t>
        </is>
      </c>
      <c r="B4" s="3" t="inlineStr">
        <is>
          <t>Pedro Santos</t>
        </is>
      </c>
      <c r="C4" s="3" t="inlineStr">
        <is>
          <t>Técnico de Operações</t>
        </is>
      </c>
      <c r="D4" s="3" t="inlineStr">
        <is>
          <t>Centro Operacional</t>
        </is>
      </c>
      <c r="E4" s="3" t="inlineStr">
        <is>
          <t>Belo Horizonte</t>
        </is>
      </c>
      <c r="F4" s="4" t="n">
        <v>8</v>
      </c>
      <c r="G4" s="5" t="n">
        <v>30</v>
      </c>
      <c r="H4" s="3" t="inlineStr">
        <is>
          <t>Ativo</t>
        </is>
      </c>
    </row>
    <row r="5">
      <c r="A5" s="2" t="inlineStr">
        <is>
          <t>2026004</t>
        </is>
      </c>
      <c r="B5" s="3" t="inlineStr">
        <is>
          <t>Ana Souza</t>
        </is>
      </c>
      <c r="C5" s="3" t="inlineStr">
        <is>
          <t>Analista de RH</t>
        </is>
      </c>
      <c r="D5" s="3" t="inlineStr">
        <is>
          <t>Unidade Sul</t>
        </is>
      </c>
      <c r="E5" s="3" t="inlineStr">
        <is>
          <t>Curitiba</t>
        </is>
      </c>
      <c r="F5" s="4" t="n">
        <v>8</v>
      </c>
      <c r="G5" s="5" t="n">
        <v>35</v>
      </c>
      <c r="H5" s="3" t="inlineStr">
        <is>
          <t>Ativo</t>
        </is>
      </c>
    </row>
    <row r="6">
      <c r="A6" s="2" t="inlineStr">
        <is>
          <t>2026005</t>
        </is>
      </c>
      <c r="B6" s="3" t="inlineStr">
        <is>
          <t>Carlos Pereira</t>
        </is>
      </c>
      <c r="C6" s="3" t="inlineStr">
        <is>
          <t>Supervisor</t>
        </is>
      </c>
      <c r="D6" s="3" t="inlineStr">
        <is>
          <t>Unidade Gaúcha</t>
        </is>
      </c>
      <c r="E6" s="3" t="inlineStr">
        <is>
          <t>Porto Alegre</t>
        </is>
      </c>
      <c r="F6" s="4" t="n">
        <v>8</v>
      </c>
      <c r="G6" s="5" t="n">
        <v>48</v>
      </c>
      <c r="H6" s="3" t="inlineStr">
        <is>
          <t>Ativo</t>
        </is>
      </c>
    </row>
    <row r="7">
      <c r="A7" s="2" t="inlineStr">
        <is>
          <t>2026006</t>
        </is>
      </c>
      <c r="B7" s="3" t="inlineStr">
        <is>
          <t>Juliana Costa</t>
        </is>
      </c>
      <c r="C7" s="3" t="inlineStr">
        <is>
          <t>Assistente Comercial</t>
        </is>
      </c>
      <c r="D7" s="3" t="inlineStr">
        <is>
          <t>Unidade Nordeste</t>
        </is>
      </c>
      <c r="E7" s="3" t="inlineStr">
        <is>
          <t>Salvador</t>
        </is>
      </c>
      <c r="F7" s="4" t="n">
        <v>8</v>
      </c>
      <c r="G7" s="5" t="n">
        <v>27.5</v>
      </c>
      <c r="H7" s="3" t="inlineStr">
        <is>
          <t>Ativo</t>
        </is>
      </c>
    </row>
    <row r="8">
      <c r="A8" s="2" t="inlineStr">
        <is>
          <t>2026007</t>
        </is>
      </c>
      <c r="B8" s="3" t="inlineStr">
        <is>
          <t>Rafael Almeida</t>
        </is>
      </c>
      <c r="C8" s="3" t="inlineStr">
        <is>
          <t>Desenvolvedor</t>
        </is>
      </c>
      <c r="D8" s="3" t="inlineStr">
        <is>
          <t>Hub Digital</t>
        </is>
      </c>
      <c r="E8" s="3" t="inlineStr">
        <is>
          <t>Recife</t>
        </is>
      </c>
      <c r="F8" s="4" t="n">
        <v>8</v>
      </c>
      <c r="G8" s="5" t="n">
        <v>55</v>
      </c>
      <c r="H8" s="3" t="inlineStr">
        <is>
          <t>Ativo</t>
        </is>
      </c>
    </row>
    <row r="9">
      <c r="A9" s="2" t="inlineStr">
        <is>
          <t>2026008</t>
        </is>
      </c>
      <c r="B9" s="3" t="inlineStr">
        <is>
          <t>Camila Ferreira</t>
        </is>
      </c>
      <c r="C9" s="3" t="inlineStr">
        <is>
          <t>Coordenadora</t>
        </is>
      </c>
      <c r="D9" s="3" t="inlineStr">
        <is>
          <t>Unidade Ceará</t>
        </is>
      </c>
      <c r="E9" s="3" t="inlineStr">
        <is>
          <t>Fortaleza</t>
        </is>
      </c>
      <c r="F9" s="4" t="n">
        <v>8</v>
      </c>
      <c r="G9" s="5" t="n">
        <v>45</v>
      </c>
      <c r="H9" s="3" t="inlineStr">
        <is>
          <t>Ativo</t>
        </is>
      </c>
    </row>
    <row r="10">
      <c r="A10" s="2" t="inlineStr">
        <is>
          <t>2026009</t>
        </is>
      </c>
      <c r="B10" s="3" t="inlineStr">
        <is>
          <t>Lucas Rodrigues</t>
        </is>
      </c>
      <c r="C10" s="3" t="inlineStr">
        <is>
          <t>Auxiliar Logístico</t>
        </is>
      </c>
      <c r="D10" s="3" t="inlineStr">
        <is>
          <t>Centro Logístico</t>
        </is>
      </c>
      <c r="E10" s="3" t="inlineStr">
        <is>
          <t>Campinas</t>
        </is>
      </c>
      <c r="F10" s="4" t="n">
        <v>8</v>
      </c>
      <c r="G10" s="5" t="n">
        <v>22</v>
      </c>
      <c r="H10" s="3" t="inlineStr">
        <is>
          <t>Ativo</t>
        </is>
      </c>
    </row>
    <row r="11">
      <c r="A11" s="2" t="inlineStr">
        <is>
          <t>2026010</t>
        </is>
      </c>
      <c r="B11" s="3" t="inlineStr">
        <is>
          <t>Fernanda Lima</t>
        </is>
      </c>
      <c r="C11" s="3" t="inlineStr">
        <is>
          <t>Analista de Atendimento</t>
        </is>
      </c>
      <c r="D11" s="3" t="inlineStr">
        <is>
          <t>Central Nacional</t>
        </is>
      </c>
      <c r="E11" s="3" t="inlineStr">
        <is>
          <t>Brasília</t>
        </is>
      </c>
      <c r="F11" s="4" t="n">
        <v>8</v>
      </c>
      <c r="G11" s="5" t="n">
        <v>31</v>
      </c>
      <c r="H11" s="3" t="inlineStr">
        <is>
          <t>Ativo</t>
        </is>
      </c>
    </row>
    <row r="12">
      <c r="A12" s="2" t="n"/>
      <c r="B12" s="3" t="n"/>
      <c r="C12" s="3" t="n"/>
      <c r="D12" s="3" t="n"/>
      <c r="E12" s="3" t="n"/>
      <c r="F12" s="4" t="n"/>
      <c r="G12" s="5" t="n"/>
      <c r="H12" s="3" t="n"/>
    </row>
    <row r="13">
      <c r="A13" s="2" t="n"/>
      <c r="B13" s="3" t="n"/>
      <c r="C13" s="3" t="n"/>
      <c r="D13" s="3" t="n"/>
      <c r="E13" s="3" t="n"/>
      <c r="F13" s="4" t="n"/>
      <c r="G13" s="5" t="n"/>
      <c r="H13" s="3" t="n"/>
    </row>
    <row r="14">
      <c r="A14" s="2" t="n"/>
      <c r="B14" s="3" t="n"/>
      <c r="C14" s="3" t="n"/>
      <c r="D14" s="3" t="n"/>
      <c r="E14" s="3" t="n"/>
      <c r="F14" s="4" t="n"/>
      <c r="G14" s="5" t="n"/>
      <c r="H14" s="3" t="n"/>
    </row>
    <row r="15">
      <c r="A15" s="2" t="n"/>
      <c r="B15" s="3" t="n"/>
      <c r="C15" s="3" t="n"/>
      <c r="D15" s="3" t="n"/>
      <c r="E15" s="3" t="n"/>
      <c r="F15" s="4" t="n"/>
      <c r="G15" s="5" t="n"/>
      <c r="H15" s="3" t="n"/>
    </row>
    <row r="16">
      <c r="A16" s="2" t="n"/>
      <c r="B16" s="3" t="n"/>
      <c r="C16" s="3" t="n"/>
      <c r="D16" s="3" t="n"/>
      <c r="E16" s="3" t="n"/>
      <c r="F16" s="4" t="n"/>
      <c r="G16" s="5" t="n"/>
      <c r="H16" s="3" t="n"/>
    </row>
    <row r="17">
      <c r="A17" s="2" t="n"/>
      <c r="B17" s="3" t="n"/>
      <c r="C17" s="3" t="n"/>
      <c r="D17" s="3" t="n"/>
      <c r="E17" s="3" t="n"/>
      <c r="F17" s="4" t="n"/>
      <c r="G17" s="5" t="n"/>
      <c r="H17" s="3" t="n"/>
    </row>
    <row r="18">
      <c r="A18" s="2" t="n"/>
      <c r="B18" s="3" t="n"/>
      <c r="C18" s="3" t="n"/>
      <c r="D18" s="3" t="n"/>
      <c r="E18" s="3" t="n"/>
      <c r="F18" s="4" t="n"/>
      <c r="G18" s="5" t="n"/>
      <c r="H18" s="3" t="n"/>
    </row>
    <row r="19">
      <c r="A19" s="2" t="n"/>
      <c r="B19" s="3" t="n"/>
      <c r="C19" s="3" t="n"/>
      <c r="D19" s="3" t="n"/>
      <c r="E19" s="3" t="n"/>
      <c r="F19" s="4" t="n"/>
      <c r="G19" s="5" t="n"/>
      <c r="H19" s="3" t="n"/>
    </row>
    <row r="20">
      <c r="A20" s="2" t="n"/>
      <c r="B20" s="3" t="n"/>
      <c r="C20" s="3" t="n"/>
      <c r="D20" s="3" t="n"/>
      <c r="E20" s="3" t="n"/>
      <c r="F20" s="4" t="n"/>
      <c r="G20" s="5" t="n"/>
      <c r="H20" s="3" t="n"/>
    </row>
    <row r="21">
      <c r="A21" s="2" t="n"/>
      <c r="B21" s="3" t="n"/>
      <c r="C21" s="3" t="n"/>
      <c r="D21" s="3" t="n"/>
      <c r="E21" s="3" t="n"/>
      <c r="F21" s="4" t="n"/>
      <c r="G21" s="5" t="n"/>
      <c r="H21" s="3" t="n"/>
    </row>
    <row r="22">
      <c r="A22" s="2" t="n"/>
      <c r="B22" s="3" t="n"/>
      <c r="C22" s="3" t="n"/>
      <c r="D22" s="3" t="n"/>
      <c r="E22" s="3" t="n"/>
      <c r="F22" s="4" t="n"/>
      <c r="G22" s="5" t="n"/>
      <c r="H22" s="3" t="n"/>
    </row>
    <row r="23">
      <c r="A23" s="2" t="n"/>
      <c r="B23" s="3" t="n"/>
      <c r="C23" s="3" t="n"/>
      <c r="D23" s="3" t="n"/>
      <c r="E23" s="3" t="n"/>
      <c r="F23" s="4" t="n"/>
      <c r="G23" s="5" t="n"/>
      <c r="H23" s="3" t="n"/>
    </row>
    <row r="24">
      <c r="A24" s="2" t="n"/>
      <c r="B24" s="3" t="n"/>
      <c r="C24" s="3" t="n"/>
      <c r="D24" s="3" t="n"/>
      <c r="E24" s="3" t="n"/>
      <c r="F24" s="4" t="n"/>
      <c r="G24" s="5" t="n"/>
      <c r="H24" s="3" t="n"/>
    </row>
    <row r="25">
      <c r="A25" s="2" t="n"/>
      <c r="B25" s="3" t="n"/>
      <c r="C25" s="3" t="n"/>
      <c r="D25" s="3" t="n"/>
      <c r="E25" s="3" t="n"/>
      <c r="F25" s="4" t="n"/>
      <c r="G25" s="5" t="n"/>
      <c r="H25" s="3" t="n"/>
    </row>
    <row r="26">
      <c r="A26" s="2" t="n"/>
      <c r="B26" s="3" t="n"/>
      <c r="C26" s="3" t="n"/>
      <c r="D26" s="3" t="n"/>
      <c r="E26" s="3" t="n"/>
      <c r="F26" s="4" t="n"/>
      <c r="G26" s="5" t="n"/>
      <c r="H26" s="3" t="n"/>
    </row>
    <row r="27">
      <c r="A27" s="2" t="n"/>
      <c r="B27" s="3" t="n"/>
      <c r="C27" s="3" t="n"/>
      <c r="D27" s="3" t="n"/>
      <c r="E27" s="3" t="n"/>
      <c r="F27" s="4" t="n"/>
      <c r="G27" s="5" t="n"/>
      <c r="H27" s="3" t="n"/>
    </row>
    <row r="28">
      <c r="A28" s="2" t="n"/>
      <c r="B28" s="3" t="n"/>
      <c r="C28" s="3" t="n"/>
      <c r="D28" s="3" t="n"/>
      <c r="E28" s="3" t="n"/>
      <c r="F28" s="4" t="n"/>
      <c r="G28" s="5" t="n"/>
      <c r="H28" s="3" t="n"/>
    </row>
    <row r="29">
      <c r="A29" s="2" t="n"/>
      <c r="B29" s="3" t="n"/>
      <c r="C29" s="3" t="n"/>
      <c r="D29" s="3" t="n"/>
      <c r="E29" s="3" t="n"/>
      <c r="F29" s="4" t="n"/>
      <c r="G29" s="5" t="n"/>
      <c r="H29" s="3" t="n"/>
    </row>
    <row r="30">
      <c r="A30" s="2" t="n"/>
      <c r="B30" s="3" t="n"/>
      <c r="C30" s="3" t="n"/>
      <c r="D30" s="3" t="n"/>
      <c r="E30" s="3" t="n"/>
      <c r="F30" s="4" t="n"/>
      <c r="G30" s="5" t="n"/>
      <c r="H30" s="3" t="n"/>
    </row>
    <row r="31">
      <c r="A31" s="2" t="n"/>
      <c r="B31" s="3" t="n"/>
      <c r="C31" s="3" t="n"/>
      <c r="D31" s="3" t="n"/>
      <c r="E31" s="3" t="n"/>
      <c r="F31" s="4" t="n"/>
      <c r="G31" s="5" t="n"/>
      <c r="H31" s="3" t="n"/>
    </row>
    <row r="32">
      <c r="A32" s="2" t="n"/>
      <c r="B32" s="3" t="n"/>
      <c r="C32" s="3" t="n"/>
      <c r="D32" s="3" t="n"/>
      <c r="E32" s="3" t="n"/>
      <c r="F32" s="4" t="n"/>
      <c r="G32" s="5" t="n"/>
      <c r="H32" s="3" t="n"/>
    </row>
    <row r="33">
      <c r="A33" s="2" t="n"/>
      <c r="B33" s="3" t="n"/>
      <c r="C33" s="3" t="n"/>
      <c r="D33" s="3" t="n"/>
      <c r="E33" s="3" t="n"/>
      <c r="F33" s="4" t="n"/>
      <c r="G33" s="5" t="n"/>
      <c r="H33" s="3" t="n"/>
    </row>
    <row r="34">
      <c r="A34" s="2" t="n"/>
      <c r="B34" s="3" t="n"/>
      <c r="C34" s="3" t="n"/>
      <c r="D34" s="3" t="n"/>
      <c r="E34" s="3" t="n"/>
      <c r="F34" s="4" t="n"/>
      <c r="G34" s="5" t="n"/>
      <c r="H34" s="3" t="n"/>
    </row>
    <row r="35">
      <c r="A35" s="2" t="n"/>
      <c r="B35" s="3" t="n"/>
      <c r="C35" s="3" t="n"/>
      <c r="D35" s="3" t="n"/>
      <c r="E35" s="3" t="n"/>
      <c r="F35" s="4" t="n"/>
      <c r="G35" s="5" t="n"/>
      <c r="H35" s="3" t="n"/>
    </row>
    <row r="36">
      <c r="A36" s="2" t="n"/>
      <c r="B36" s="3" t="n"/>
      <c r="C36" s="3" t="n"/>
      <c r="D36" s="3" t="n"/>
      <c r="E36" s="3" t="n"/>
      <c r="F36" s="4" t="n"/>
      <c r="G36" s="5" t="n"/>
      <c r="H36" s="3" t="n"/>
    </row>
    <row r="37">
      <c r="A37" s="2" t="n"/>
      <c r="B37" s="3" t="n"/>
      <c r="C37" s="3" t="n"/>
      <c r="D37" s="3" t="n"/>
      <c r="E37" s="3" t="n"/>
      <c r="F37" s="4" t="n"/>
      <c r="G37" s="5" t="n"/>
      <c r="H37" s="3" t="n"/>
    </row>
    <row r="38">
      <c r="A38" s="2" t="n"/>
      <c r="B38" s="3" t="n"/>
      <c r="C38" s="3" t="n"/>
      <c r="D38" s="3" t="n"/>
      <c r="E38" s="3" t="n"/>
      <c r="F38" s="4" t="n"/>
      <c r="G38" s="5" t="n"/>
      <c r="H38" s="3" t="n"/>
    </row>
    <row r="39">
      <c r="A39" s="2" t="n"/>
      <c r="B39" s="3" t="n"/>
      <c r="C39" s="3" t="n"/>
      <c r="D39" s="3" t="n"/>
      <c r="E39" s="3" t="n"/>
      <c r="F39" s="4" t="n"/>
      <c r="G39" s="5" t="n"/>
      <c r="H39" s="3" t="n"/>
    </row>
    <row r="40">
      <c r="A40" s="2" t="n"/>
      <c r="B40" s="3" t="n"/>
      <c r="C40" s="3" t="n"/>
      <c r="D40" s="3" t="n"/>
      <c r="E40" s="3" t="n"/>
      <c r="F40" s="4" t="n"/>
      <c r="G40" s="5" t="n"/>
      <c r="H40" s="3" t="n"/>
    </row>
    <row r="41">
      <c r="A41" s="2" t="n"/>
      <c r="B41" s="3" t="n"/>
      <c r="C41" s="3" t="n"/>
      <c r="D41" s="3" t="n"/>
      <c r="E41" s="3" t="n"/>
      <c r="F41" s="4" t="n"/>
      <c r="G41" s="5" t="n"/>
      <c r="H41" s="3" t="n"/>
    </row>
    <row r="42">
      <c r="A42" s="2" t="n"/>
      <c r="B42" s="3" t="n"/>
      <c r="C42" s="3" t="n"/>
      <c r="D42" s="3" t="n"/>
      <c r="E42" s="3" t="n"/>
      <c r="F42" s="4" t="n"/>
      <c r="G42" s="5" t="n"/>
      <c r="H42" s="3" t="n"/>
    </row>
    <row r="43">
      <c r="A43" s="2" t="n"/>
      <c r="B43" s="3" t="n"/>
      <c r="C43" s="3" t="n"/>
      <c r="D43" s="3" t="n"/>
      <c r="E43" s="3" t="n"/>
      <c r="F43" s="4" t="n"/>
      <c r="G43" s="5" t="n"/>
      <c r="H43" s="3" t="n"/>
    </row>
    <row r="44">
      <c r="A44" s="2" t="n"/>
      <c r="B44" s="3" t="n"/>
      <c r="C44" s="3" t="n"/>
      <c r="D44" s="3" t="n"/>
      <c r="E44" s="3" t="n"/>
      <c r="F44" s="4" t="n"/>
      <c r="G44" s="5" t="n"/>
      <c r="H44" s="3" t="n"/>
    </row>
    <row r="45">
      <c r="A45" s="2" t="n"/>
      <c r="B45" s="3" t="n"/>
      <c r="C45" s="3" t="n"/>
      <c r="D45" s="3" t="n"/>
      <c r="E45" s="3" t="n"/>
      <c r="F45" s="4" t="n"/>
      <c r="G45" s="5" t="n"/>
      <c r="H45" s="3" t="n"/>
    </row>
    <row r="46">
      <c r="A46" s="2" t="n"/>
      <c r="B46" s="3" t="n"/>
      <c r="C46" s="3" t="n"/>
      <c r="D46" s="3" t="n"/>
      <c r="E46" s="3" t="n"/>
      <c r="F46" s="4" t="n"/>
      <c r="G46" s="5" t="n"/>
      <c r="H46" s="3" t="n"/>
    </row>
    <row r="47">
      <c r="A47" s="2" t="n"/>
      <c r="B47" s="3" t="n"/>
      <c r="C47" s="3" t="n"/>
      <c r="D47" s="3" t="n"/>
      <c r="E47" s="3" t="n"/>
      <c r="F47" s="4" t="n"/>
      <c r="G47" s="5" t="n"/>
      <c r="H47" s="3" t="n"/>
    </row>
    <row r="48">
      <c r="A48" s="2" t="n"/>
      <c r="B48" s="3" t="n"/>
      <c r="C48" s="3" t="n"/>
      <c r="D48" s="3" t="n"/>
      <c r="E48" s="3" t="n"/>
      <c r="F48" s="4" t="n"/>
      <c r="G48" s="5" t="n"/>
      <c r="H48" s="3" t="n"/>
    </row>
    <row r="49">
      <c r="A49" s="2" t="n"/>
      <c r="B49" s="3" t="n"/>
      <c r="C49" s="3" t="n"/>
      <c r="D49" s="3" t="n"/>
      <c r="E49" s="3" t="n"/>
      <c r="F49" s="4" t="n"/>
      <c r="G49" s="5" t="n"/>
      <c r="H49" s="3" t="n"/>
    </row>
    <row r="50">
      <c r="A50" s="2" t="n"/>
      <c r="B50" s="3" t="n"/>
      <c r="C50" s="3" t="n"/>
      <c r="D50" s="3" t="n"/>
      <c r="E50" s="3" t="n"/>
      <c r="F50" s="4" t="n"/>
      <c r="G50" s="5" t="n"/>
      <c r="H50" s="3" t="n"/>
    </row>
    <row r="51">
      <c r="A51" s="2" t="n"/>
      <c r="B51" s="3" t="n"/>
      <c r="C51" s="3" t="n"/>
      <c r="D51" s="3" t="n"/>
      <c r="E51" s="3" t="n"/>
      <c r="F51" s="4" t="n"/>
      <c r="G51" s="5" t="n"/>
      <c r="H51" s="3" t="n"/>
    </row>
    <row r="52">
      <c r="A52" s="2" t="n"/>
      <c r="B52" s="3" t="n"/>
      <c r="C52" s="3" t="n"/>
      <c r="D52" s="3" t="n"/>
      <c r="E52" s="3" t="n"/>
      <c r="F52" s="4" t="n"/>
      <c r="G52" s="5" t="n"/>
      <c r="H52" s="3" t="n"/>
    </row>
    <row r="53">
      <c r="A53" s="2" t="n"/>
      <c r="B53" s="3" t="n"/>
      <c r="C53" s="3" t="n"/>
      <c r="D53" s="3" t="n"/>
      <c r="E53" s="3" t="n"/>
      <c r="F53" s="4" t="n"/>
      <c r="G53" s="5" t="n"/>
      <c r="H53" s="3" t="n"/>
    </row>
    <row r="54">
      <c r="A54" s="2" t="n"/>
      <c r="B54" s="3" t="n"/>
      <c r="C54" s="3" t="n"/>
      <c r="D54" s="3" t="n"/>
      <c r="E54" s="3" t="n"/>
      <c r="F54" s="4" t="n"/>
      <c r="G54" s="5" t="n"/>
      <c r="H54" s="3" t="n"/>
    </row>
    <row r="55">
      <c r="A55" s="2" t="n"/>
      <c r="B55" s="3" t="n"/>
      <c r="C55" s="3" t="n"/>
      <c r="D55" s="3" t="n"/>
      <c r="E55" s="3" t="n"/>
      <c r="F55" s="4" t="n"/>
      <c r="G55" s="5" t="n"/>
      <c r="H55" s="3" t="n"/>
    </row>
    <row r="56">
      <c r="A56" s="2" t="n"/>
      <c r="B56" s="3" t="n"/>
      <c r="C56" s="3" t="n"/>
      <c r="D56" s="3" t="n"/>
      <c r="E56" s="3" t="n"/>
      <c r="F56" s="4" t="n"/>
      <c r="G56" s="5" t="n"/>
      <c r="H56" s="3" t="n"/>
    </row>
    <row r="57">
      <c r="A57" s="2" t="n"/>
      <c r="B57" s="3" t="n"/>
      <c r="C57" s="3" t="n"/>
      <c r="D57" s="3" t="n"/>
      <c r="E57" s="3" t="n"/>
      <c r="F57" s="4" t="n"/>
      <c r="G57" s="5" t="n"/>
      <c r="H57" s="3" t="n"/>
    </row>
    <row r="58">
      <c r="A58" s="2" t="n"/>
      <c r="B58" s="3" t="n"/>
      <c r="C58" s="3" t="n"/>
      <c r="D58" s="3" t="n"/>
      <c r="E58" s="3" t="n"/>
      <c r="F58" s="4" t="n"/>
      <c r="G58" s="5" t="n"/>
      <c r="H58" s="3" t="n"/>
    </row>
    <row r="59">
      <c r="A59" s="2" t="n"/>
      <c r="B59" s="3" t="n"/>
      <c r="C59" s="3" t="n"/>
      <c r="D59" s="3" t="n"/>
      <c r="E59" s="3" t="n"/>
      <c r="F59" s="4" t="n"/>
      <c r="G59" s="5" t="n"/>
      <c r="H59" s="3" t="n"/>
    </row>
    <row r="60">
      <c r="A60" s="2" t="n"/>
      <c r="B60" s="3" t="n"/>
      <c r="C60" s="3" t="n"/>
      <c r="D60" s="3" t="n"/>
      <c r="E60" s="3" t="n"/>
      <c r="F60" s="4" t="n"/>
      <c r="G60" s="5" t="n"/>
      <c r="H60" s="3" t="n"/>
    </row>
    <row r="61">
      <c r="A61" s="2" t="n"/>
      <c r="B61" s="3" t="n"/>
      <c r="C61" s="3" t="n"/>
      <c r="D61" s="3" t="n"/>
      <c r="E61" s="3" t="n"/>
      <c r="F61" s="4" t="n"/>
      <c r="G61" s="5" t="n"/>
      <c r="H61" s="3" t="n"/>
    </row>
    <row r="62">
      <c r="A62" s="2" t="n"/>
      <c r="B62" s="3" t="n"/>
      <c r="C62" s="3" t="n"/>
      <c r="D62" s="3" t="n"/>
      <c r="E62" s="3" t="n"/>
      <c r="F62" s="4" t="n"/>
      <c r="G62" s="5" t="n"/>
      <c r="H62" s="3" t="n"/>
    </row>
    <row r="63">
      <c r="A63" s="2" t="n"/>
      <c r="B63" s="3" t="n"/>
      <c r="C63" s="3" t="n"/>
      <c r="D63" s="3" t="n"/>
      <c r="E63" s="3" t="n"/>
      <c r="F63" s="4" t="n"/>
      <c r="G63" s="5" t="n"/>
      <c r="H63" s="3" t="n"/>
    </row>
    <row r="64">
      <c r="A64" s="2" t="n"/>
      <c r="B64" s="3" t="n"/>
      <c r="C64" s="3" t="n"/>
      <c r="D64" s="3" t="n"/>
      <c r="E64" s="3" t="n"/>
      <c r="F64" s="4" t="n"/>
      <c r="G64" s="5" t="n"/>
      <c r="H64" s="3" t="n"/>
    </row>
    <row r="65">
      <c r="A65" s="2" t="n"/>
      <c r="B65" s="3" t="n"/>
      <c r="C65" s="3" t="n"/>
      <c r="D65" s="3" t="n"/>
      <c r="E65" s="3" t="n"/>
      <c r="F65" s="4" t="n"/>
      <c r="G65" s="5" t="n"/>
      <c r="H65" s="3" t="n"/>
    </row>
    <row r="66">
      <c r="A66" s="2" t="n"/>
      <c r="B66" s="3" t="n"/>
      <c r="C66" s="3" t="n"/>
      <c r="D66" s="3" t="n"/>
      <c r="E66" s="3" t="n"/>
      <c r="F66" s="4" t="n"/>
      <c r="G66" s="5" t="n"/>
      <c r="H66" s="3" t="n"/>
    </row>
    <row r="67">
      <c r="A67" s="2" t="n"/>
      <c r="B67" s="3" t="n"/>
      <c r="C67" s="3" t="n"/>
      <c r="D67" s="3" t="n"/>
      <c r="E67" s="3" t="n"/>
      <c r="F67" s="4" t="n"/>
      <c r="G67" s="5" t="n"/>
      <c r="H67" s="3" t="n"/>
    </row>
    <row r="68">
      <c r="A68" s="2" t="n"/>
      <c r="B68" s="3" t="n"/>
      <c r="C68" s="3" t="n"/>
      <c r="D68" s="3" t="n"/>
      <c r="E68" s="3" t="n"/>
      <c r="F68" s="4" t="n"/>
      <c r="G68" s="5" t="n"/>
      <c r="H68" s="3" t="n"/>
    </row>
    <row r="69">
      <c r="A69" s="2" t="n"/>
      <c r="B69" s="3" t="n"/>
      <c r="C69" s="3" t="n"/>
      <c r="D69" s="3" t="n"/>
      <c r="E69" s="3" t="n"/>
      <c r="F69" s="4" t="n"/>
      <c r="G69" s="5" t="n"/>
      <c r="H69" s="3" t="n"/>
    </row>
    <row r="70">
      <c r="A70" s="2" t="n"/>
      <c r="B70" s="3" t="n"/>
      <c r="C70" s="3" t="n"/>
      <c r="D70" s="3" t="n"/>
      <c r="E70" s="3" t="n"/>
      <c r="F70" s="4" t="n"/>
      <c r="G70" s="5" t="n"/>
      <c r="H70" s="3" t="n"/>
    </row>
    <row r="71">
      <c r="A71" s="2" t="n"/>
      <c r="B71" s="3" t="n"/>
      <c r="C71" s="3" t="n"/>
      <c r="D71" s="3" t="n"/>
      <c r="E71" s="3" t="n"/>
      <c r="F71" s="4" t="n"/>
      <c r="G71" s="5" t="n"/>
      <c r="H71" s="3" t="n"/>
    </row>
    <row r="72">
      <c r="A72" s="2" t="n"/>
      <c r="B72" s="3" t="n"/>
      <c r="C72" s="3" t="n"/>
      <c r="D72" s="3" t="n"/>
      <c r="E72" s="3" t="n"/>
      <c r="F72" s="4" t="n"/>
      <c r="G72" s="5" t="n"/>
      <c r="H72" s="3" t="n"/>
    </row>
    <row r="73">
      <c r="A73" s="2" t="n"/>
      <c r="B73" s="3" t="n"/>
      <c r="C73" s="3" t="n"/>
      <c r="D73" s="3" t="n"/>
      <c r="E73" s="3" t="n"/>
      <c r="F73" s="4" t="n"/>
      <c r="G73" s="5" t="n"/>
      <c r="H73" s="3" t="n"/>
    </row>
    <row r="74">
      <c r="A74" s="2" t="n"/>
      <c r="B74" s="3" t="n"/>
      <c r="C74" s="3" t="n"/>
      <c r="D74" s="3" t="n"/>
      <c r="E74" s="3" t="n"/>
      <c r="F74" s="4" t="n"/>
      <c r="G74" s="5" t="n"/>
      <c r="H74" s="3" t="n"/>
    </row>
    <row r="75">
      <c r="A75" s="2" t="n"/>
      <c r="B75" s="3" t="n"/>
      <c r="C75" s="3" t="n"/>
      <c r="D75" s="3" t="n"/>
      <c r="E75" s="3" t="n"/>
      <c r="F75" s="4" t="n"/>
      <c r="G75" s="5" t="n"/>
      <c r="H75" s="3" t="n"/>
    </row>
    <row r="76">
      <c r="A76" s="2" t="n"/>
      <c r="B76" s="3" t="n"/>
      <c r="C76" s="3" t="n"/>
      <c r="D76" s="3" t="n"/>
      <c r="E76" s="3" t="n"/>
      <c r="F76" s="4" t="n"/>
      <c r="G76" s="5" t="n"/>
      <c r="H76" s="3" t="n"/>
    </row>
    <row r="77">
      <c r="A77" s="2" t="n"/>
      <c r="B77" s="3" t="n"/>
      <c r="C77" s="3" t="n"/>
      <c r="D77" s="3" t="n"/>
      <c r="E77" s="3" t="n"/>
      <c r="F77" s="4" t="n"/>
      <c r="G77" s="5" t="n"/>
      <c r="H77" s="3" t="n"/>
    </row>
    <row r="78">
      <c r="A78" s="2" t="n"/>
      <c r="B78" s="3" t="n"/>
      <c r="C78" s="3" t="n"/>
      <c r="D78" s="3" t="n"/>
      <c r="E78" s="3" t="n"/>
      <c r="F78" s="4" t="n"/>
      <c r="G78" s="5" t="n"/>
      <c r="H78" s="3" t="n"/>
    </row>
    <row r="79">
      <c r="A79" s="2" t="n"/>
      <c r="B79" s="3" t="n"/>
      <c r="C79" s="3" t="n"/>
      <c r="D79" s="3" t="n"/>
      <c r="E79" s="3" t="n"/>
      <c r="F79" s="4" t="n"/>
      <c r="G79" s="5" t="n"/>
      <c r="H79" s="3" t="n"/>
    </row>
    <row r="80">
      <c r="A80" s="2" t="n"/>
      <c r="B80" s="3" t="n"/>
      <c r="C80" s="3" t="n"/>
      <c r="D80" s="3" t="n"/>
      <c r="E80" s="3" t="n"/>
      <c r="F80" s="4" t="n"/>
      <c r="G80" s="5" t="n"/>
      <c r="H80" s="3" t="n"/>
    </row>
    <row r="81">
      <c r="A81" s="2" t="n"/>
      <c r="B81" s="3" t="n"/>
      <c r="C81" s="3" t="n"/>
      <c r="D81" s="3" t="n"/>
      <c r="E81" s="3" t="n"/>
      <c r="F81" s="4" t="n"/>
      <c r="G81" s="5" t="n"/>
      <c r="H81" s="3" t="n"/>
    </row>
    <row r="82">
      <c r="A82" s="2" t="n"/>
      <c r="B82" s="3" t="n"/>
      <c r="C82" s="3" t="n"/>
      <c r="D82" s="3" t="n"/>
      <c r="E82" s="3" t="n"/>
      <c r="F82" s="4" t="n"/>
      <c r="G82" s="5" t="n"/>
      <c r="H82" s="3" t="n"/>
    </row>
    <row r="83">
      <c r="A83" s="2" t="n"/>
      <c r="B83" s="3" t="n"/>
      <c r="C83" s="3" t="n"/>
      <c r="D83" s="3" t="n"/>
      <c r="E83" s="3" t="n"/>
      <c r="F83" s="4" t="n"/>
      <c r="G83" s="5" t="n"/>
      <c r="H83" s="3" t="n"/>
    </row>
    <row r="84">
      <c r="A84" s="2" t="n"/>
      <c r="B84" s="3" t="n"/>
      <c r="C84" s="3" t="n"/>
      <c r="D84" s="3" t="n"/>
      <c r="E84" s="3" t="n"/>
      <c r="F84" s="4" t="n"/>
      <c r="G84" s="5" t="n"/>
      <c r="H84" s="3" t="n"/>
    </row>
    <row r="85">
      <c r="A85" s="2" t="n"/>
      <c r="B85" s="3" t="n"/>
      <c r="C85" s="3" t="n"/>
      <c r="D85" s="3" t="n"/>
      <c r="E85" s="3" t="n"/>
      <c r="F85" s="4" t="n"/>
      <c r="G85" s="5" t="n"/>
      <c r="H85" s="3" t="n"/>
    </row>
    <row r="86">
      <c r="A86" s="2" t="n"/>
      <c r="B86" s="3" t="n"/>
      <c r="C86" s="3" t="n"/>
      <c r="D86" s="3" t="n"/>
      <c r="E86" s="3" t="n"/>
      <c r="F86" s="4" t="n"/>
      <c r="G86" s="5" t="n"/>
      <c r="H86" s="3" t="n"/>
    </row>
    <row r="87">
      <c r="A87" s="2" t="n"/>
      <c r="B87" s="3" t="n"/>
      <c r="C87" s="3" t="n"/>
      <c r="D87" s="3" t="n"/>
      <c r="E87" s="3" t="n"/>
      <c r="F87" s="4" t="n"/>
      <c r="G87" s="5" t="n"/>
      <c r="H87" s="3" t="n"/>
    </row>
    <row r="88">
      <c r="A88" s="2" t="n"/>
      <c r="B88" s="3" t="n"/>
      <c r="C88" s="3" t="n"/>
      <c r="D88" s="3" t="n"/>
      <c r="E88" s="3" t="n"/>
      <c r="F88" s="4" t="n"/>
      <c r="G88" s="5" t="n"/>
      <c r="H88" s="3" t="n"/>
    </row>
    <row r="89">
      <c r="A89" s="2" t="n"/>
      <c r="B89" s="3" t="n"/>
      <c r="C89" s="3" t="n"/>
      <c r="D89" s="3" t="n"/>
      <c r="E89" s="3" t="n"/>
      <c r="F89" s="4" t="n"/>
      <c r="G89" s="5" t="n"/>
      <c r="H89" s="3" t="n"/>
    </row>
    <row r="90">
      <c r="A90" s="2" t="n"/>
      <c r="B90" s="3" t="n"/>
      <c r="C90" s="3" t="n"/>
      <c r="D90" s="3" t="n"/>
      <c r="E90" s="3" t="n"/>
      <c r="F90" s="4" t="n"/>
      <c r="G90" s="5" t="n"/>
      <c r="H90" s="3" t="n"/>
    </row>
    <row r="91">
      <c r="A91" s="2" t="n"/>
      <c r="B91" s="3" t="n"/>
      <c r="C91" s="3" t="n"/>
      <c r="D91" s="3" t="n"/>
      <c r="E91" s="3" t="n"/>
      <c r="F91" s="4" t="n"/>
      <c r="G91" s="5" t="n"/>
      <c r="H91" s="3" t="n"/>
    </row>
    <row r="92">
      <c r="A92" s="2" t="n"/>
      <c r="B92" s="3" t="n"/>
      <c r="C92" s="3" t="n"/>
      <c r="D92" s="3" t="n"/>
      <c r="E92" s="3" t="n"/>
      <c r="F92" s="4" t="n"/>
      <c r="G92" s="5" t="n"/>
      <c r="H92" s="3" t="n"/>
    </row>
    <row r="93">
      <c r="A93" s="2" t="n"/>
      <c r="B93" s="3" t="n"/>
      <c r="C93" s="3" t="n"/>
      <c r="D93" s="3" t="n"/>
      <c r="E93" s="3" t="n"/>
      <c r="F93" s="4" t="n"/>
      <c r="G93" s="5" t="n"/>
      <c r="H93" s="3" t="n"/>
    </row>
    <row r="94">
      <c r="A94" s="2" t="n"/>
      <c r="B94" s="3" t="n"/>
      <c r="C94" s="3" t="n"/>
      <c r="D94" s="3" t="n"/>
      <c r="E94" s="3" t="n"/>
      <c r="F94" s="4" t="n"/>
      <c r="G94" s="5" t="n"/>
      <c r="H94" s="3" t="n"/>
    </row>
    <row r="95">
      <c r="A95" s="2" t="n"/>
      <c r="B95" s="3" t="n"/>
      <c r="C95" s="3" t="n"/>
      <c r="D95" s="3" t="n"/>
      <c r="E95" s="3" t="n"/>
      <c r="F95" s="4" t="n"/>
      <c r="G95" s="5" t="n"/>
      <c r="H95" s="3" t="n"/>
    </row>
    <row r="96">
      <c r="A96" s="2" t="n"/>
      <c r="B96" s="3" t="n"/>
      <c r="C96" s="3" t="n"/>
      <c r="D96" s="3" t="n"/>
      <c r="E96" s="3" t="n"/>
      <c r="F96" s="4" t="n"/>
      <c r="G96" s="5" t="n"/>
      <c r="H96" s="3" t="n"/>
    </row>
    <row r="97">
      <c r="A97" s="2" t="n"/>
      <c r="B97" s="3" t="n"/>
      <c r="C97" s="3" t="n"/>
      <c r="D97" s="3" t="n"/>
      <c r="E97" s="3" t="n"/>
      <c r="F97" s="4" t="n"/>
      <c r="G97" s="5" t="n"/>
      <c r="H97" s="3" t="n"/>
    </row>
    <row r="98">
      <c r="A98" s="2" t="n"/>
      <c r="B98" s="3" t="n"/>
      <c r="C98" s="3" t="n"/>
      <c r="D98" s="3" t="n"/>
      <c r="E98" s="3" t="n"/>
      <c r="F98" s="4" t="n"/>
      <c r="G98" s="5" t="n"/>
      <c r="H98" s="3" t="n"/>
    </row>
    <row r="99">
      <c r="A99" s="2" t="n"/>
      <c r="B99" s="3" t="n"/>
      <c r="C99" s="3" t="n"/>
      <c r="D99" s="3" t="n"/>
      <c r="E99" s="3" t="n"/>
      <c r="F99" s="4" t="n"/>
      <c r="G99" s="5" t="n"/>
      <c r="H99" s="3" t="n"/>
    </row>
    <row r="100">
      <c r="A100" s="2" t="n"/>
      <c r="B100" s="3" t="n"/>
      <c r="C100" s="3" t="n"/>
      <c r="D100" s="3" t="n"/>
      <c r="E100" s="3" t="n"/>
      <c r="F100" s="4" t="n"/>
      <c r="G100" s="5" t="n"/>
      <c r="H100" s="3" t="n"/>
    </row>
    <row r="101">
      <c r="A101" s="2" t="n"/>
      <c r="B101" s="3" t="n"/>
      <c r="C101" s="3" t="n"/>
      <c r="D101" s="3" t="n"/>
      <c r="E101" s="3" t="n"/>
      <c r="F101" s="4" t="n"/>
      <c r="G101" s="5" t="n"/>
      <c r="H101" s="3" t="n"/>
    </row>
  </sheetData>
  <autoFilter ref="A1:H101"/>
  <dataValidations count="1">
    <dataValidation sqref="H2:H101" showErrorMessage="1" showInputMessage="1" allowBlank="0" type="list">
      <formula1>"Ativo,Inativo"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24" customWidth="1" min="3" max="3"/>
    <col width="26" customWidth="1" min="4" max="4"/>
    <col width="22" customWidth="1" min="5" max="5"/>
    <col width="15" customWidth="1" min="6" max="6"/>
    <col width="14" customWidth="1" min="7" max="7"/>
    <col width="15" customWidth="1" min="8" max="8"/>
    <col width="14" customWidth="1" min="9" max="9"/>
    <col width="14" customWidth="1" min="10" max="10"/>
    <col width="18" customWidth="1" min="11" max="11"/>
    <col width="14" customWidth="1" min="12" max="12"/>
    <col width="19" customWidth="1" min="13" max="13"/>
    <col width="25" customWidth="1" min="14" max="14"/>
    <col width="20" customWidth="1" min="15" max="15"/>
    <col width="29" customWidth="1" min="16" max="16"/>
  </cols>
  <sheetData>
    <row r="1" ht="28" customHeight="1">
      <c r="A1" s="1" t="inlineStr">
        <is>
          <t>Data</t>
        </is>
      </c>
      <c r="B1" s="1" t="inlineStr">
        <is>
          <t>Matrícula</t>
        </is>
      </c>
      <c r="C1" s="1" t="inlineStr">
        <is>
          <t>Funcionário</t>
        </is>
      </c>
      <c r="D1" s="1" t="inlineStr">
        <is>
          <t>Cargo</t>
        </is>
      </c>
      <c r="E1" s="1" t="inlineStr">
        <is>
          <t>Unidade</t>
        </is>
      </c>
      <c r="F1" s="1" t="inlineStr">
        <is>
          <t>Entrada prevista</t>
        </is>
      </c>
      <c r="G1" s="1" t="inlineStr">
        <is>
          <t>Entrada real</t>
        </is>
      </c>
      <c r="H1" s="1" t="inlineStr">
        <is>
          <t>Saída prevista</t>
        </is>
      </c>
      <c r="I1" s="1" t="inlineStr">
        <is>
          <t>Saída real</t>
        </is>
      </c>
      <c r="J1" s="1" t="inlineStr">
        <is>
          <t>Intervalo (h)</t>
        </is>
      </c>
      <c r="K1" s="1" t="inlineStr">
        <is>
          <t>Horas trabalhadas</t>
        </is>
      </c>
      <c r="L1" s="1" t="inlineStr">
        <is>
          <t>Atraso (min)</t>
        </is>
      </c>
      <c r="M1" s="1" t="inlineStr">
        <is>
          <t>Status</t>
        </is>
      </c>
      <c r="N1" s="1" t="inlineStr">
        <is>
          <t>Justificativa</t>
        </is>
      </c>
      <c r="O1" s="1" t="inlineStr">
        <is>
          <t>Custo estimado (R$)</t>
        </is>
      </c>
      <c r="P1" s="1" t="inlineStr">
        <is>
          <t>Observações</t>
        </is>
      </c>
    </row>
    <row r="2">
      <c r="A2" s="6" t="n">
        <v>46083</v>
      </c>
      <c r="B2" s="2" t="inlineStr">
        <is>
          <t>2026001</t>
        </is>
      </c>
      <c r="C2" s="7">
        <f>IF(B2="","",IFERROR(VLOOKUP(B2,'Cadastro'!$A$2:$H$101,2,FALSE),"Não localizado"))</f>
        <v/>
      </c>
      <c r="D2" s="7">
        <f>IF(B2="","",IFERROR(VLOOKUP(B2,'Cadastro'!$A$2:$H$101,3,FALSE),""))</f>
        <v/>
      </c>
      <c r="E2" s="7">
        <f>IF(B2="","",IFERROR(VLOOKUP(B2,'Cadastro'!$A$2:$H$101,4,FALSE),""))</f>
        <v/>
      </c>
      <c r="F2" s="8" t="n">
        <v>0.3333333333333333</v>
      </c>
      <c r="G2" s="8" t="n">
        <v>0.3354166666666666</v>
      </c>
      <c r="H2" s="8" t="n">
        <v>0.7083333333333334</v>
      </c>
      <c r="I2" s="8" t="n">
        <v>0.7111111111111111</v>
      </c>
      <c r="J2" s="4" t="n">
        <v>1</v>
      </c>
      <c r="K2" s="9">
        <f>IF(OR(B2="",G2="",I2=""),"",IFERROR((I2-G2)-IF(J2="",0,J2/24),""))</f>
        <v/>
      </c>
      <c r="L2" s="10">
        <f>IF(OR(B2="",F2="",G2=""),"",MAX(0,(G2-F2)*1440))</f>
        <v/>
      </c>
      <c r="M2" s="11">
        <f>IF(B2="","",IF(G2="","Falta",IF(G2&gt;F2+10/1440,"Atraso",IF(I2&lt;H2,"Saída antecipada","Presente"))))</f>
        <v/>
      </c>
      <c r="N2" s="12" t="inlineStr">
        <is>
          <t>Sem justificativa</t>
        </is>
      </c>
      <c r="O2" s="13">
        <f>IF(OR(B2="",K2=""),"",K2*24*IFERROR(VLOOKUP(B2,'Cadastro'!$A$2:$H$101,7,FALSE),0))</f>
        <v/>
      </c>
      <c r="P2" s="12" t="inlineStr">
        <is>
          <t>Jornada regular</t>
        </is>
      </c>
    </row>
    <row r="3">
      <c r="A3" s="6" t="n">
        <v>46083</v>
      </c>
      <c r="B3" s="2" t="inlineStr">
        <is>
          <t>2026002</t>
        </is>
      </c>
      <c r="C3" s="14">
        <f>IF(B3="","",IFERROR(VLOOKUP(B3,'Cadastro'!$A$2:$H$101,2,FALSE),"Não localizado"))</f>
        <v/>
      </c>
      <c r="D3" s="14">
        <f>IF(B3="","",IFERROR(VLOOKUP(B3,'Cadastro'!$A$2:$H$101,3,FALSE),""))</f>
        <v/>
      </c>
      <c r="E3" s="14">
        <f>IF(B3="","",IFERROR(VLOOKUP(B3,'Cadastro'!$A$2:$H$101,4,FALSE),""))</f>
        <v/>
      </c>
      <c r="F3" s="8" t="n">
        <v>0.3333333333333333</v>
      </c>
      <c r="G3" s="8" t="n">
        <v>0.3458333333333333</v>
      </c>
      <c r="H3" s="8" t="n">
        <v>0.7083333333333334</v>
      </c>
      <c r="I3" s="8" t="n">
        <v>0.7118055555555556</v>
      </c>
      <c r="J3" s="4" t="n">
        <v>1</v>
      </c>
      <c r="K3" s="15">
        <f>IF(OR(B3="",G3="",I3=""),"",IFERROR((I3-G3)-IF(J3="",0,J3/24),""))</f>
        <v/>
      </c>
      <c r="L3" s="16">
        <f>IF(OR(B3="",F3="",G3=""),"",MAX(0,(G3-F3)*1440))</f>
        <v/>
      </c>
      <c r="M3" s="17">
        <f>IF(B3="","",IF(G3="","Falta",IF(G3&gt;F3+10/1440,"Atraso",IF(I3&lt;H3,"Saída antecipada","Presente"))))</f>
        <v/>
      </c>
      <c r="N3" s="12" t="inlineStr">
        <is>
          <t>Consulta médica</t>
        </is>
      </c>
      <c r="O3" s="18">
        <f>IF(OR(B3="",K3=""),"",K3*24*IFERROR(VLOOKUP(B3,'Cadastro'!$A$2:$H$101,7,FALSE),0))</f>
        <v/>
      </c>
      <c r="P3" s="12" t="inlineStr">
        <is>
          <t>Atraso comunicado</t>
        </is>
      </c>
    </row>
    <row r="4">
      <c r="A4" s="6" t="n">
        <v>46084</v>
      </c>
      <c r="B4" s="2" t="inlineStr">
        <is>
          <t>2026003</t>
        </is>
      </c>
      <c r="C4" s="7">
        <f>IF(B4="","",IFERROR(VLOOKUP(B4,'Cadastro'!$A$2:$H$101,2,FALSE),"Não localizado"))</f>
        <v/>
      </c>
      <c r="D4" s="7">
        <f>IF(B4="","",IFERROR(VLOOKUP(B4,'Cadastro'!$A$2:$H$101,3,FALSE),""))</f>
        <v/>
      </c>
      <c r="E4" s="7">
        <f>IF(B4="","",IFERROR(VLOOKUP(B4,'Cadastro'!$A$2:$H$101,4,FALSE),""))</f>
        <v/>
      </c>
      <c r="F4" s="8" t="n">
        <v>0.2916666666666667</v>
      </c>
      <c r="G4" s="8" t="n">
        <v>0.2916666666666667</v>
      </c>
      <c r="H4" s="8" t="n">
        <v>0.6666666666666666</v>
      </c>
      <c r="I4" s="8" t="n">
        <v>0.6666666666666666</v>
      </c>
      <c r="J4" s="4" t="n">
        <v>1</v>
      </c>
      <c r="K4" s="9">
        <f>IF(OR(B4="",G4="",I4=""),"",IFERROR((I4-G4)-IF(J4="",0,J4/24),""))</f>
        <v/>
      </c>
      <c r="L4" s="10">
        <f>IF(OR(B4="",F4="",G4=""),"",MAX(0,(G4-F4)*1440))</f>
        <v/>
      </c>
      <c r="M4" s="11">
        <f>IF(B4="","",IF(G4="","Falta",IF(G4&gt;F4+10/1440,"Atraso",IF(I4&lt;H4,"Saída antecipada","Presente"))))</f>
        <v/>
      </c>
      <c r="N4" s="12" t="inlineStr">
        <is>
          <t>Sem justificativa</t>
        </is>
      </c>
      <c r="O4" s="13">
        <f>IF(OR(B4="",K4=""),"",K4*24*IFERROR(VLOOKUP(B4,'Cadastro'!$A$2:$H$101,7,FALSE),0))</f>
        <v/>
      </c>
      <c r="P4" s="12" t="inlineStr">
        <is>
          <t>Operação concluída</t>
        </is>
      </c>
    </row>
    <row r="5">
      <c r="A5" s="6" t="n">
        <v>46084</v>
      </c>
      <c r="B5" s="2" t="inlineStr">
        <is>
          <t>2026004</t>
        </is>
      </c>
      <c r="C5" s="14">
        <f>IF(B5="","",IFERROR(VLOOKUP(B5,'Cadastro'!$A$2:$H$101,2,FALSE),"Não localizado"))</f>
        <v/>
      </c>
      <c r="D5" s="14">
        <f>IF(B5="","",IFERROR(VLOOKUP(B5,'Cadastro'!$A$2:$H$101,3,FALSE),""))</f>
        <v/>
      </c>
      <c r="E5" s="14">
        <f>IF(B5="","",IFERROR(VLOOKUP(B5,'Cadastro'!$A$2:$H$101,4,FALSE),""))</f>
        <v/>
      </c>
      <c r="F5" s="8" t="n">
        <v>0.3333333333333333</v>
      </c>
      <c r="G5" s="8" t="n">
        <v>0.3333333333333333</v>
      </c>
      <c r="H5" s="8" t="n">
        <v>0.7083333333333334</v>
      </c>
      <c r="I5" s="8" t="n">
        <v>0.6875</v>
      </c>
      <c r="J5" s="4" t="n">
        <v>1</v>
      </c>
      <c r="K5" s="15">
        <f>IF(OR(B5="",G5="",I5=""),"",IFERROR((I5-G5)-IF(J5="",0,J5/24),""))</f>
        <v/>
      </c>
      <c r="L5" s="16">
        <f>IF(OR(B5="",F5="",G5=""),"",MAX(0,(G5-F5)*1440))</f>
        <v/>
      </c>
      <c r="M5" s="17">
        <f>IF(B5="","",IF(G5="","Falta",IF(G5&gt;F5+10/1440,"Atraso",IF(I5&lt;H5,"Saída antecipada","Presente"))))</f>
        <v/>
      </c>
      <c r="N5" s="12" t="inlineStr">
        <is>
          <t>Compensação de horas</t>
        </is>
      </c>
      <c r="O5" s="18">
        <f>IF(OR(B5="",K5=""),"",K5*24*IFERROR(VLOOKUP(B5,'Cadastro'!$A$2:$H$101,7,FALSE),0))</f>
        <v/>
      </c>
      <c r="P5" s="12" t="inlineStr">
        <is>
          <t>Saldo autorizado</t>
        </is>
      </c>
    </row>
    <row r="6">
      <c r="A6" s="6" t="n">
        <v>46085</v>
      </c>
      <c r="B6" s="2" t="inlineStr">
        <is>
          <t>2026005</t>
        </is>
      </c>
      <c r="C6" s="7">
        <f>IF(B6="","",IFERROR(VLOOKUP(B6,'Cadastro'!$A$2:$H$101,2,FALSE),"Não localizado"))</f>
        <v/>
      </c>
      <c r="D6" s="7">
        <f>IF(B6="","",IFERROR(VLOOKUP(B6,'Cadastro'!$A$2:$H$101,3,FALSE),""))</f>
        <v/>
      </c>
      <c r="E6" s="7">
        <f>IF(B6="","",IFERROR(VLOOKUP(B6,'Cadastro'!$A$2:$H$101,4,FALSE),""))</f>
        <v/>
      </c>
      <c r="F6" s="8" t="n">
        <v>0.3333333333333333</v>
      </c>
      <c r="G6" s="8" t="n"/>
      <c r="H6" s="8" t="n">
        <v>0.7083333333333334</v>
      </c>
      <c r="I6" s="8" t="n"/>
      <c r="J6" s="4" t="n">
        <v>1</v>
      </c>
      <c r="K6" s="9">
        <f>IF(OR(B6="",G6="",I6=""),"",IFERROR((I6-G6)-IF(J6="",0,J6/24),""))</f>
        <v/>
      </c>
      <c r="L6" s="10">
        <f>IF(OR(B6="",F6="",G6=""),"",MAX(0,(G6-F6)*1440))</f>
        <v/>
      </c>
      <c r="M6" s="11">
        <f>IF(B6="","",IF(G6="","Falta",IF(G6&gt;F6+10/1440,"Atraso",IF(I6&lt;H6,"Saída antecipada","Presente"))))</f>
        <v/>
      </c>
      <c r="N6" s="12" t="inlineStr">
        <is>
          <t>Atestado</t>
        </is>
      </c>
      <c r="O6" s="13">
        <f>IF(OR(B6="",K6=""),"",K6*24*IFERROR(VLOOKUP(B6,'Cadastro'!$A$2:$H$101,7,FALSE),0))</f>
        <v/>
      </c>
      <c r="P6" s="12" t="inlineStr">
        <is>
          <t>Falta justificada</t>
        </is>
      </c>
    </row>
    <row r="7">
      <c r="A7" s="6" t="n">
        <v>46085</v>
      </c>
      <c r="B7" s="2" t="inlineStr">
        <is>
          <t>2026006</t>
        </is>
      </c>
      <c r="C7" s="14">
        <f>IF(B7="","",IFERROR(VLOOKUP(B7,'Cadastro'!$A$2:$H$101,2,FALSE),"Não localizado"))</f>
        <v/>
      </c>
      <c r="D7" s="14">
        <f>IF(B7="","",IFERROR(VLOOKUP(B7,'Cadastro'!$A$2:$H$101,3,FALSE),""))</f>
        <v/>
      </c>
      <c r="E7" s="14">
        <f>IF(B7="","",IFERROR(VLOOKUP(B7,'Cadastro'!$A$2:$H$101,4,FALSE),""))</f>
        <v/>
      </c>
      <c r="F7" s="8" t="n">
        <v>0.3333333333333333</v>
      </c>
      <c r="G7" s="8" t="n">
        <v>0.3416666666666667</v>
      </c>
      <c r="H7" s="8" t="n">
        <v>0.7083333333333334</v>
      </c>
      <c r="I7" s="8" t="n">
        <v>0.7097222222222223</v>
      </c>
      <c r="J7" s="4" t="n">
        <v>1</v>
      </c>
      <c r="K7" s="15">
        <f>IF(OR(B7="",G7="",I7=""),"",IFERROR((I7-G7)-IF(J7="",0,J7/24),""))</f>
        <v/>
      </c>
      <c r="L7" s="16">
        <f>IF(OR(B7="",F7="",G7=""),"",MAX(0,(G7-F7)*1440))</f>
        <v/>
      </c>
      <c r="M7" s="17">
        <f>IF(B7="","",IF(G7="","Falta",IF(G7&gt;F7+10/1440,"Atraso",IF(I7&lt;H7,"Saída antecipada","Presente"))))</f>
        <v/>
      </c>
      <c r="N7" s="12" t="inlineStr">
        <is>
          <t>Sem justificativa</t>
        </is>
      </c>
      <c r="O7" s="18">
        <f>IF(OR(B7="",K7=""),"",K7*24*IFERROR(VLOOKUP(B7,'Cadastro'!$A$2:$H$101,7,FALSE),0))</f>
        <v/>
      </c>
      <c r="P7" s="12" t="inlineStr">
        <is>
          <t>Acompanhar recorrência</t>
        </is>
      </c>
    </row>
    <row r="8">
      <c r="A8" s="6" t="n">
        <v>46086</v>
      </c>
      <c r="B8" s="2" t="inlineStr">
        <is>
          <t>2026007</t>
        </is>
      </c>
      <c r="C8" s="7">
        <f>IF(B8="","",IFERROR(VLOOKUP(B8,'Cadastro'!$A$2:$H$101,2,FALSE),"Não localizado"))</f>
        <v/>
      </c>
      <c r="D8" s="7">
        <f>IF(B8="","",IFERROR(VLOOKUP(B8,'Cadastro'!$A$2:$H$101,3,FALSE),""))</f>
        <v/>
      </c>
      <c r="E8" s="7">
        <f>IF(B8="","",IFERROR(VLOOKUP(B8,'Cadastro'!$A$2:$H$101,4,FALSE),""))</f>
        <v/>
      </c>
      <c r="F8" s="8" t="n">
        <v>0.375</v>
      </c>
      <c r="G8" s="8" t="n">
        <v>0.375</v>
      </c>
      <c r="H8" s="8" t="n">
        <v>0.75</v>
      </c>
      <c r="I8" s="8" t="n">
        <v>0.75</v>
      </c>
      <c r="J8" s="4" t="n">
        <v>1.5</v>
      </c>
      <c r="K8" s="9">
        <f>IF(OR(B8="",G8="",I8=""),"",IFERROR((I8-G8)-IF(J8="",0,J8/24),""))</f>
        <v/>
      </c>
      <c r="L8" s="10">
        <f>IF(OR(B8="",F8="",G8=""),"",MAX(0,(G8-F8)*1440))</f>
        <v/>
      </c>
      <c r="M8" s="11">
        <f>IF(B8="","",IF(G8="","Falta",IF(G8&gt;F8+10/1440,"Atraso",IF(I8&lt;H8,"Saída antecipada","Presente"))))</f>
        <v/>
      </c>
      <c r="N8" s="12" t="inlineStr">
        <is>
          <t>Sem justificativa</t>
        </is>
      </c>
      <c r="O8" s="13">
        <f>IF(OR(B8="",K8=""),"",K8*24*IFERROR(VLOOKUP(B8,'Cadastro'!$A$2:$H$101,7,FALSE),0))</f>
        <v/>
      </c>
      <c r="P8" s="12" t="inlineStr">
        <is>
          <t>Jornada regular</t>
        </is>
      </c>
    </row>
    <row r="9">
      <c r="A9" s="6" t="n">
        <v>46086</v>
      </c>
      <c r="B9" s="2" t="inlineStr">
        <is>
          <t>2026008</t>
        </is>
      </c>
      <c r="C9" s="14">
        <f>IF(B9="","",IFERROR(VLOOKUP(B9,'Cadastro'!$A$2:$H$101,2,FALSE),"Não localizado"))</f>
        <v/>
      </c>
      <c r="D9" s="14">
        <f>IF(B9="","",IFERROR(VLOOKUP(B9,'Cadastro'!$A$2:$H$101,3,FALSE),""))</f>
        <v/>
      </c>
      <c r="E9" s="14">
        <f>IF(B9="","",IFERROR(VLOOKUP(B9,'Cadastro'!$A$2:$H$101,4,FALSE),""))</f>
        <v/>
      </c>
      <c r="F9" s="8" t="n">
        <v>0.3333333333333333</v>
      </c>
      <c r="G9" s="8" t="n">
        <v>0.3333333333333333</v>
      </c>
      <c r="H9" s="8" t="n">
        <v>0.7083333333333334</v>
      </c>
      <c r="I9" s="8" t="n">
        <v>0.7118055555555556</v>
      </c>
      <c r="J9" s="4" t="n">
        <v>1</v>
      </c>
      <c r="K9" s="15">
        <f>IF(OR(B9="",G9="",I9=""),"",IFERROR((I9-G9)-IF(J9="",0,J9/24),""))</f>
        <v/>
      </c>
      <c r="L9" s="16">
        <f>IF(OR(B9="",F9="",G9=""),"",MAX(0,(G9-F9)*1440))</f>
        <v/>
      </c>
      <c r="M9" s="17">
        <f>IF(B9="","",IF(G9="","Falta",IF(G9&gt;F9+10/1440,"Atraso",IF(I9&lt;H9,"Saída antecipada","Presente"))))</f>
        <v/>
      </c>
      <c r="N9" s="12" t="inlineStr">
        <is>
          <t>Sem justificativa</t>
        </is>
      </c>
      <c r="O9" s="18">
        <f>IF(OR(B9="",K9=""),"",K9*24*IFERROR(VLOOKUP(B9,'Cadastro'!$A$2:$H$101,7,FALSE),0))</f>
        <v/>
      </c>
      <c r="P9" s="12" t="inlineStr">
        <is>
          <t>Jornada regular</t>
        </is>
      </c>
    </row>
    <row r="10">
      <c r="A10" s="6" t="n">
        <v>46087</v>
      </c>
      <c r="B10" s="2" t="inlineStr">
        <is>
          <t>2026009</t>
        </is>
      </c>
      <c r="C10" s="7">
        <f>IF(B10="","",IFERROR(VLOOKUP(B10,'Cadastro'!$A$2:$H$101,2,FALSE),"Não localizado"))</f>
        <v/>
      </c>
      <c r="D10" s="7">
        <f>IF(B10="","",IFERROR(VLOOKUP(B10,'Cadastro'!$A$2:$H$101,3,FALSE),""))</f>
        <v/>
      </c>
      <c r="E10" s="7">
        <f>IF(B10="","",IFERROR(VLOOKUP(B10,'Cadastro'!$A$2:$H$101,4,FALSE),""))</f>
        <v/>
      </c>
      <c r="F10" s="8" t="n">
        <v>0.2916666666666667</v>
      </c>
      <c r="G10" s="8" t="n">
        <v>0.2916666666666667</v>
      </c>
      <c r="H10" s="8" t="n">
        <v>0.6666666666666666</v>
      </c>
      <c r="I10" s="8" t="n">
        <v>0.6527777777777778</v>
      </c>
      <c r="J10" s="4" t="n">
        <v>1</v>
      </c>
      <c r="K10" s="9">
        <f>IF(OR(B10="",G10="",I10=""),"",IFERROR((I10-G10)-IF(J10="",0,J10/24),""))</f>
        <v/>
      </c>
      <c r="L10" s="10">
        <f>IF(OR(B10="",F10="",G10=""),"",MAX(0,(G10-F10)*1440))</f>
        <v/>
      </c>
      <c r="M10" s="11">
        <f>IF(B10="","",IF(G10="","Falta",IF(G10&gt;F10+10/1440,"Atraso",IF(I10&lt;H10,"Saída antecipada","Presente"))))</f>
        <v/>
      </c>
      <c r="N10" s="12" t="inlineStr">
        <is>
          <t>Compensação de horas</t>
        </is>
      </c>
      <c r="O10" s="13">
        <f>IF(OR(B10="",K10=""),"",K10*24*IFERROR(VLOOKUP(B10,'Cadastro'!$A$2:$H$101,7,FALSE),0))</f>
        <v/>
      </c>
      <c r="P10" s="12" t="inlineStr">
        <is>
          <t>Saída autorizada</t>
        </is>
      </c>
    </row>
    <row r="11">
      <c r="A11" s="6" t="n">
        <v>46087</v>
      </c>
      <c r="B11" s="2" t="inlineStr">
        <is>
          <t>2026010</t>
        </is>
      </c>
      <c r="C11" s="14">
        <f>IF(B11="","",IFERROR(VLOOKUP(B11,'Cadastro'!$A$2:$H$101,2,FALSE),"Não localizado"))</f>
        <v/>
      </c>
      <c r="D11" s="14">
        <f>IF(B11="","",IFERROR(VLOOKUP(B11,'Cadastro'!$A$2:$H$101,3,FALSE),""))</f>
        <v/>
      </c>
      <c r="E11" s="14">
        <f>IF(B11="","",IFERROR(VLOOKUP(B11,'Cadastro'!$A$2:$H$101,4,FALSE),""))</f>
        <v/>
      </c>
      <c r="F11" s="8" t="n">
        <v>0.3333333333333333</v>
      </c>
      <c r="G11" s="8" t="n">
        <v>0.3388888888888889</v>
      </c>
      <c r="H11" s="8" t="n">
        <v>0.7083333333333334</v>
      </c>
      <c r="I11" s="8" t="n">
        <v>0.7118055555555556</v>
      </c>
      <c r="J11" s="4" t="n">
        <v>1</v>
      </c>
      <c r="K11" s="15">
        <f>IF(OR(B11="",G11="",I11=""),"",IFERROR((I11-G11)-IF(J11="",0,J11/24),""))</f>
        <v/>
      </c>
      <c r="L11" s="16">
        <f>IF(OR(B11="",F11="",G11=""),"",MAX(0,(G11-F11)*1440))</f>
        <v/>
      </c>
      <c r="M11" s="17">
        <f>IF(B11="","",IF(G11="","Falta",IF(G11&gt;F11+10/1440,"Atraso",IF(I11&lt;H11,"Saída antecipada","Presente"))))</f>
        <v/>
      </c>
      <c r="N11" s="12" t="inlineStr">
        <is>
          <t>Sem justificativa</t>
        </is>
      </c>
      <c r="O11" s="18">
        <f>IF(OR(B11="",K11=""),"",K11*24*IFERROR(VLOOKUP(B11,'Cadastro'!$A$2:$H$101,7,FALSE),0))</f>
        <v/>
      </c>
      <c r="P11" s="12" t="inlineStr">
        <is>
          <t>Dentro da tolerância</t>
        </is>
      </c>
    </row>
    <row r="12">
      <c r="A12" s="6" t="n"/>
      <c r="B12" s="2" t="n"/>
      <c r="C12" s="7">
        <f>IF(B12="","",IFERROR(VLOOKUP(B12,'Cadastro'!$A$2:$H$101,2,FALSE),"Não localizado"))</f>
        <v/>
      </c>
      <c r="D12" s="7">
        <f>IF(B12="","",IFERROR(VLOOKUP(B12,'Cadastro'!$A$2:$H$101,3,FALSE),""))</f>
        <v/>
      </c>
      <c r="E12" s="7">
        <f>IF(B12="","",IFERROR(VLOOKUP(B12,'Cadastro'!$A$2:$H$101,4,FALSE),""))</f>
        <v/>
      </c>
      <c r="F12" s="8" t="n"/>
      <c r="G12" s="8" t="n"/>
      <c r="H12" s="8" t="n"/>
      <c r="I12" s="8" t="n"/>
      <c r="J12" s="4" t="n"/>
      <c r="K12" s="9">
        <f>IF(OR(B12="",G12="",I12=""),"",IFERROR((I12-G12)-IF(J12="",0,J12/24),""))</f>
        <v/>
      </c>
      <c r="L12" s="10">
        <f>IF(OR(B12="",F12="",G12=""),"",MAX(0,(G12-F12)*1440))</f>
        <v/>
      </c>
      <c r="M12" s="11">
        <f>IF(B12="","",IF(G12="","Falta",IF(G12&gt;F12+10/1440,"Atraso",IF(I12&lt;H12,"Saída antecipada","Presente"))))</f>
        <v/>
      </c>
      <c r="N12" s="12" t="n"/>
      <c r="O12" s="13">
        <f>IF(OR(B12="",K12=""),"",K12*24*IFERROR(VLOOKUP(B12,'Cadastro'!$A$2:$H$101,7,FALSE),0))</f>
        <v/>
      </c>
      <c r="P12" s="12" t="n"/>
    </row>
    <row r="13">
      <c r="A13" s="6" t="n"/>
      <c r="B13" s="2" t="n"/>
      <c r="C13" s="14">
        <f>IF(B13="","",IFERROR(VLOOKUP(B13,'Cadastro'!$A$2:$H$101,2,FALSE),"Não localizado"))</f>
        <v/>
      </c>
      <c r="D13" s="14">
        <f>IF(B13="","",IFERROR(VLOOKUP(B13,'Cadastro'!$A$2:$H$101,3,FALSE),""))</f>
        <v/>
      </c>
      <c r="E13" s="14">
        <f>IF(B13="","",IFERROR(VLOOKUP(B13,'Cadastro'!$A$2:$H$101,4,FALSE),""))</f>
        <v/>
      </c>
      <c r="F13" s="8" t="n"/>
      <c r="G13" s="8" t="n"/>
      <c r="H13" s="8" t="n"/>
      <c r="I13" s="8" t="n"/>
      <c r="J13" s="4" t="n"/>
      <c r="K13" s="15">
        <f>IF(OR(B13="",G13="",I13=""),"",IFERROR((I13-G13)-IF(J13="",0,J13/24),""))</f>
        <v/>
      </c>
      <c r="L13" s="16">
        <f>IF(OR(B13="",F13="",G13=""),"",MAX(0,(G13-F13)*1440))</f>
        <v/>
      </c>
      <c r="M13" s="17">
        <f>IF(B13="","",IF(G13="","Falta",IF(G13&gt;F13+10/1440,"Atraso",IF(I13&lt;H13,"Saída antecipada","Presente"))))</f>
        <v/>
      </c>
      <c r="N13" s="12" t="n"/>
      <c r="O13" s="18">
        <f>IF(OR(B13="",K13=""),"",K13*24*IFERROR(VLOOKUP(B13,'Cadastro'!$A$2:$H$101,7,FALSE),0))</f>
        <v/>
      </c>
      <c r="P13" s="12" t="n"/>
    </row>
    <row r="14">
      <c r="A14" s="6" t="n"/>
      <c r="B14" s="2" t="n"/>
      <c r="C14" s="7">
        <f>IF(B14="","",IFERROR(VLOOKUP(B14,'Cadastro'!$A$2:$H$101,2,FALSE),"Não localizado"))</f>
        <v/>
      </c>
      <c r="D14" s="7">
        <f>IF(B14="","",IFERROR(VLOOKUP(B14,'Cadastro'!$A$2:$H$101,3,FALSE),""))</f>
        <v/>
      </c>
      <c r="E14" s="7">
        <f>IF(B14="","",IFERROR(VLOOKUP(B14,'Cadastro'!$A$2:$H$101,4,FALSE),""))</f>
        <v/>
      </c>
      <c r="F14" s="8" t="n"/>
      <c r="G14" s="8" t="n"/>
      <c r="H14" s="8" t="n"/>
      <c r="I14" s="8" t="n"/>
      <c r="J14" s="4" t="n"/>
      <c r="K14" s="9">
        <f>IF(OR(B14="",G14="",I14=""),"",IFERROR((I14-G14)-IF(J14="",0,J14/24),""))</f>
        <v/>
      </c>
      <c r="L14" s="10">
        <f>IF(OR(B14="",F14="",G14=""),"",MAX(0,(G14-F14)*1440))</f>
        <v/>
      </c>
      <c r="M14" s="11">
        <f>IF(B14="","",IF(G14="","Falta",IF(G14&gt;F14+10/1440,"Atraso",IF(I14&lt;H14,"Saída antecipada","Presente"))))</f>
        <v/>
      </c>
      <c r="N14" s="12" t="n"/>
      <c r="O14" s="13">
        <f>IF(OR(B14="",K14=""),"",K14*24*IFERROR(VLOOKUP(B14,'Cadastro'!$A$2:$H$101,7,FALSE),0))</f>
        <v/>
      </c>
      <c r="P14" s="12" t="n"/>
    </row>
    <row r="15">
      <c r="A15" s="6" t="n"/>
      <c r="B15" s="2" t="n"/>
      <c r="C15" s="14">
        <f>IF(B15="","",IFERROR(VLOOKUP(B15,'Cadastro'!$A$2:$H$101,2,FALSE),"Não localizado"))</f>
        <v/>
      </c>
      <c r="D15" s="14">
        <f>IF(B15="","",IFERROR(VLOOKUP(B15,'Cadastro'!$A$2:$H$101,3,FALSE),""))</f>
        <v/>
      </c>
      <c r="E15" s="14">
        <f>IF(B15="","",IFERROR(VLOOKUP(B15,'Cadastro'!$A$2:$H$101,4,FALSE),""))</f>
        <v/>
      </c>
      <c r="F15" s="8" t="n"/>
      <c r="G15" s="8" t="n"/>
      <c r="H15" s="8" t="n"/>
      <c r="I15" s="8" t="n"/>
      <c r="J15" s="4" t="n"/>
      <c r="K15" s="15">
        <f>IF(OR(B15="",G15="",I15=""),"",IFERROR((I15-G15)-IF(J15="",0,J15/24),""))</f>
        <v/>
      </c>
      <c r="L15" s="16">
        <f>IF(OR(B15="",F15="",G15=""),"",MAX(0,(G15-F15)*1440))</f>
        <v/>
      </c>
      <c r="M15" s="17">
        <f>IF(B15="","",IF(G15="","Falta",IF(G15&gt;F15+10/1440,"Atraso",IF(I15&lt;H15,"Saída antecipada","Presente"))))</f>
        <v/>
      </c>
      <c r="N15" s="12" t="n"/>
      <c r="O15" s="18">
        <f>IF(OR(B15="",K15=""),"",K15*24*IFERROR(VLOOKUP(B15,'Cadastro'!$A$2:$H$101,7,FALSE),0))</f>
        <v/>
      </c>
      <c r="P15" s="12" t="n"/>
    </row>
    <row r="16">
      <c r="A16" s="6" t="n"/>
      <c r="B16" s="2" t="n"/>
      <c r="C16" s="7">
        <f>IF(B16="","",IFERROR(VLOOKUP(B16,'Cadastro'!$A$2:$H$101,2,FALSE),"Não localizado"))</f>
        <v/>
      </c>
      <c r="D16" s="7">
        <f>IF(B16="","",IFERROR(VLOOKUP(B16,'Cadastro'!$A$2:$H$101,3,FALSE),""))</f>
        <v/>
      </c>
      <c r="E16" s="7">
        <f>IF(B16="","",IFERROR(VLOOKUP(B16,'Cadastro'!$A$2:$H$101,4,FALSE),""))</f>
        <v/>
      </c>
      <c r="F16" s="8" t="n"/>
      <c r="G16" s="8" t="n"/>
      <c r="H16" s="8" t="n"/>
      <c r="I16" s="8" t="n"/>
      <c r="J16" s="4" t="n"/>
      <c r="K16" s="9">
        <f>IF(OR(B16="",G16="",I16=""),"",IFERROR((I16-G16)-IF(J16="",0,J16/24),""))</f>
        <v/>
      </c>
      <c r="L16" s="10">
        <f>IF(OR(B16="",F16="",G16=""),"",MAX(0,(G16-F16)*1440))</f>
        <v/>
      </c>
      <c r="M16" s="11">
        <f>IF(B16="","",IF(G16="","Falta",IF(G16&gt;F16+10/1440,"Atraso",IF(I16&lt;H16,"Saída antecipada","Presente"))))</f>
        <v/>
      </c>
      <c r="N16" s="12" t="n"/>
      <c r="O16" s="13">
        <f>IF(OR(B16="",K16=""),"",K16*24*IFERROR(VLOOKUP(B16,'Cadastro'!$A$2:$H$101,7,FALSE),0))</f>
        <v/>
      </c>
      <c r="P16" s="12" t="n"/>
    </row>
    <row r="17">
      <c r="A17" s="6" t="n"/>
      <c r="B17" s="2" t="n"/>
      <c r="C17" s="14">
        <f>IF(B17="","",IFERROR(VLOOKUP(B17,'Cadastro'!$A$2:$H$101,2,FALSE),"Não localizado"))</f>
        <v/>
      </c>
      <c r="D17" s="14">
        <f>IF(B17="","",IFERROR(VLOOKUP(B17,'Cadastro'!$A$2:$H$101,3,FALSE),""))</f>
        <v/>
      </c>
      <c r="E17" s="14">
        <f>IF(B17="","",IFERROR(VLOOKUP(B17,'Cadastro'!$A$2:$H$101,4,FALSE),""))</f>
        <v/>
      </c>
      <c r="F17" s="8" t="n"/>
      <c r="G17" s="8" t="n"/>
      <c r="H17" s="8" t="n"/>
      <c r="I17" s="8" t="n"/>
      <c r="J17" s="4" t="n"/>
      <c r="K17" s="15">
        <f>IF(OR(B17="",G17="",I17=""),"",IFERROR((I17-G17)-IF(J17="",0,J17/24),""))</f>
        <v/>
      </c>
      <c r="L17" s="16">
        <f>IF(OR(B17="",F17="",G17=""),"",MAX(0,(G17-F17)*1440))</f>
        <v/>
      </c>
      <c r="M17" s="17">
        <f>IF(B17="","",IF(G17="","Falta",IF(G17&gt;F17+10/1440,"Atraso",IF(I17&lt;H17,"Saída antecipada","Presente"))))</f>
        <v/>
      </c>
      <c r="N17" s="12" t="n"/>
      <c r="O17" s="18">
        <f>IF(OR(B17="",K17=""),"",K17*24*IFERROR(VLOOKUP(B17,'Cadastro'!$A$2:$H$101,7,FALSE),0))</f>
        <v/>
      </c>
      <c r="P17" s="12" t="n"/>
    </row>
    <row r="18">
      <c r="A18" s="6" t="n"/>
      <c r="B18" s="2" t="n"/>
      <c r="C18" s="7">
        <f>IF(B18="","",IFERROR(VLOOKUP(B18,'Cadastro'!$A$2:$H$101,2,FALSE),"Não localizado"))</f>
        <v/>
      </c>
      <c r="D18" s="7">
        <f>IF(B18="","",IFERROR(VLOOKUP(B18,'Cadastro'!$A$2:$H$101,3,FALSE),""))</f>
        <v/>
      </c>
      <c r="E18" s="7">
        <f>IF(B18="","",IFERROR(VLOOKUP(B18,'Cadastro'!$A$2:$H$101,4,FALSE),""))</f>
        <v/>
      </c>
      <c r="F18" s="8" t="n"/>
      <c r="G18" s="8" t="n"/>
      <c r="H18" s="8" t="n"/>
      <c r="I18" s="8" t="n"/>
      <c r="J18" s="4" t="n"/>
      <c r="K18" s="9">
        <f>IF(OR(B18="",G18="",I18=""),"",IFERROR((I18-G18)-IF(J18="",0,J18/24),""))</f>
        <v/>
      </c>
      <c r="L18" s="10">
        <f>IF(OR(B18="",F18="",G18=""),"",MAX(0,(G18-F18)*1440))</f>
        <v/>
      </c>
      <c r="M18" s="11">
        <f>IF(B18="","",IF(G18="","Falta",IF(G18&gt;F18+10/1440,"Atraso",IF(I18&lt;H18,"Saída antecipada","Presente"))))</f>
        <v/>
      </c>
      <c r="N18" s="12" t="n"/>
      <c r="O18" s="13">
        <f>IF(OR(B18="",K18=""),"",K18*24*IFERROR(VLOOKUP(B18,'Cadastro'!$A$2:$H$101,7,FALSE),0))</f>
        <v/>
      </c>
      <c r="P18" s="12" t="n"/>
    </row>
    <row r="19">
      <c r="A19" s="6" t="n"/>
      <c r="B19" s="2" t="n"/>
      <c r="C19" s="14">
        <f>IF(B19="","",IFERROR(VLOOKUP(B19,'Cadastro'!$A$2:$H$101,2,FALSE),"Não localizado"))</f>
        <v/>
      </c>
      <c r="D19" s="14">
        <f>IF(B19="","",IFERROR(VLOOKUP(B19,'Cadastro'!$A$2:$H$101,3,FALSE),""))</f>
        <v/>
      </c>
      <c r="E19" s="14">
        <f>IF(B19="","",IFERROR(VLOOKUP(B19,'Cadastro'!$A$2:$H$101,4,FALSE),""))</f>
        <v/>
      </c>
      <c r="F19" s="8" t="n"/>
      <c r="G19" s="8" t="n"/>
      <c r="H19" s="8" t="n"/>
      <c r="I19" s="8" t="n"/>
      <c r="J19" s="4" t="n"/>
      <c r="K19" s="15">
        <f>IF(OR(B19="",G19="",I19=""),"",IFERROR((I19-G19)-IF(J19="",0,J19/24),""))</f>
        <v/>
      </c>
      <c r="L19" s="16">
        <f>IF(OR(B19="",F19="",G19=""),"",MAX(0,(G19-F19)*1440))</f>
        <v/>
      </c>
      <c r="M19" s="17">
        <f>IF(B19="","",IF(G19="","Falta",IF(G19&gt;F19+10/1440,"Atraso",IF(I19&lt;H19,"Saída antecipada","Presente"))))</f>
        <v/>
      </c>
      <c r="N19" s="12" t="n"/>
      <c r="O19" s="18">
        <f>IF(OR(B19="",K19=""),"",K19*24*IFERROR(VLOOKUP(B19,'Cadastro'!$A$2:$H$101,7,FALSE),0))</f>
        <v/>
      </c>
      <c r="P19" s="12" t="n"/>
    </row>
    <row r="20">
      <c r="A20" s="6" t="n"/>
      <c r="B20" s="2" t="n"/>
      <c r="C20" s="7">
        <f>IF(B20="","",IFERROR(VLOOKUP(B20,'Cadastro'!$A$2:$H$101,2,FALSE),"Não localizado"))</f>
        <v/>
      </c>
      <c r="D20" s="7">
        <f>IF(B20="","",IFERROR(VLOOKUP(B20,'Cadastro'!$A$2:$H$101,3,FALSE),""))</f>
        <v/>
      </c>
      <c r="E20" s="7">
        <f>IF(B20="","",IFERROR(VLOOKUP(B20,'Cadastro'!$A$2:$H$101,4,FALSE),""))</f>
        <v/>
      </c>
      <c r="F20" s="8" t="n"/>
      <c r="G20" s="8" t="n"/>
      <c r="H20" s="8" t="n"/>
      <c r="I20" s="8" t="n"/>
      <c r="J20" s="4" t="n"/>
      <c r="K20" s="9">
        <f>IF(OR(B20="",G20="",I20=""),"",IFERROR((I20-G20)-IF(J20="",0,J20/24),""))</f>
        <v/>
      </c>
      <c r="L20" s="10">
        <f>IF(OR(B20="",F20="",G20=""),"",MAX(0,(G20-F20)*1440))</f>
        <v/>
      </c>
      <c r="M20" s="11">
        <f>IF(B20="","",IF(G20="","Falta",IF(G20&gt;F20+10/1440,"Atraso",IF(I20&lt;H20,"Saída antecipada","Presente"))))</f>
        <v/>
      </c>
      <c r="N20" s="12" t="n"/>
      <c r="O20" s="13">
        <f>IF(OR(B20="",K20=""),"",K20*24*IFERROR(VLOOKUP(B20,'Cadastro'!$A$2:$H$101,7,FALSE),0))</f>
        <v/>
      </c>
      <c r="P20" s="12" t="n"/>
    </row>
    <row r="21">
      <c r="A21" s="6" t="n"/>
      <c r="B21" s="2" t="n"/>
      <c r="C21" s="14">
        <f>IF(B21="","",IFERROR(VLOOKUP(B21,'Cadastro'!$A$2:$H$101,2,FALSE),"Não localizado"))</f>
        <v/>
      </c>
      <c r="D21" s="14">
        <f>IF(B21="","",IFERROR(VLOOKUP(B21,'Cadastro'!$A$2:$H$101,3,FALSE),""))</f>
        <v/>
      </c>
      <c r="E21" s="14">
        <f>IF(B21="","",IFERROR(VLOOKUP(B21,'Cadastro'!$A$2:$H$101,4,FALSE),""))</f>
        <v/>
      </c>
      <c r="F21" s="8" t="n"/>
      <c r="G21" s="8" t="n"/>
      <c r="H21" s="8" t="n"/>
      <c r="I21" s="8" t="n"/>
      <c r="J21" s="4" t="n"/>
      <c r="K21" s="15">
        <f>IF(OR(B21="",G21="",I21=""),"",IFERROR((I21-G21)-IF(J21="",0,J21/24),""))</f>
        <v/>
      </c>
      <c r="L21" s="16">
        <f>IF(OR(B21="",F21="",G21=""),"",MAX(0,(G21-F21)*1440))</f>
        <v/>
      </c>
      <c r="M21" s="17">
        <f>IF(B21="","",IF(G21="","Falta",IF(G21&gt;F21+10/1440,"Atraso",IF(I21&lt;H21,"Saída antecipada","Presente"))))</f>
        <v/>
      </c>
      <c r="N21" s="12" t="n"/>
      <c r="O21" s="18">
        <f>IF(OR(B21="",K21=""),"",K21*24*IFERROR(VLOOKUP(B21,'Cadastro'!$A$2:$H$101,7,FALSE),0))</f>
        <v/>
      </c>
      <c r="P21" s="12" t="n"/>
    </row>
    <row r="22">
      <c r="A22" s="6" t="n"/>
      <c r="B22" s="2" t="n"/>
      <c r="C22" s="7">
        <f>IF(B22="","",IFERROR(VLOOKUP(B22,'Cadastro'!$A$2:$H$101,2,FALSE),"Não localizado"))</f>
        <v/>
      </c>
      <c r="D22" s="7">
        <f>IF(B22="","",IFERROR(VLOOKUP(B22,'Cadastro'!$A$2:$H$101,3,FALSE),""))</f>
        <v/>
      </c>
      <c r="E22" s="7">
        <f>IF(B22="","",IFERROR(VLOOKUP(B22,'Cadastro'!$A$2:$H$101,4,FALSE),""))</f>
        <v/>
      </c>
      <c r="F22" s="8" t="n"/>
      <c r="G22" s="8" t="n"/>
      <c r="H22" s="8" t="n"/>
      <c r="I22" s="8" t="n"/>
      <c r="J22" s="4" t="n"/>
      <c r="K22" s="9">
        <f>IF(OR(B22="",G22="",I22=""),"",IFERROR((I22-G22)-IF(J22="",0,J22/24),""))</f>
        <v/>
      </c>
      <c r="L22" s="10">
        <f>IF(OR(B22="",F22="",G22=""),"",MAX(0,(G22-F22)*1440))</f>
        <v/>
      </c>
      <c r="M22" s="11">
        <f>IF(B22="","",IF(G22="","Falta",IF(G22&gt;F22+10/1440,"Atraso",IF(I22&lt;H22,"Saída antecipada","Presente"))))</f>
        <v/>
      </c>
      <c r="N22" s="12" t="n"/>
      <c r="O22" s="13">
        <f>IF(OR(B22="",K22=""),"",K22*24*IFERROR(VLOOKUP(B22,'Cadastro'!$A$2:$H$101,7,FALSE),0))</f>
        <v/>
      </c>
      <c r="P22" s="12" t="n"/>
    </row>
    <row r="23">
      <c r="A23" s="6" t="n"/>
      <c r="B23" s="2" t="n"/>
      <c r="C23" s="14">
        <f>IF(B23="","",IFERROR(VLOOKUP(B23,'Cadastro'!$A$2:$H$101,2,FALSE),"Não localizado"))</f>
        <v/>
      </c>
      <c r="D23" s="14">
        <f>IF(B23="","",IFERROR(VLOOKUP(B23,'Cadastro'!$A$2:$H$101,3,FALSE),""))</f>
        <v/>
      </c>
      <c r="E23" s="14">
        <f>IF(B23="","",IFERROR(VLOOKUP(B23,'Cadastro'!$A$2:$H$101,4,FALSE),""))</f>
        <v/>
      </c>
      <c r="F23" s="8" t="n"/>
      <c r="G23" s="8" t="n"/>
      <c r="H23" s="8" t="n"/>
      <c r="I23" s="8" t="n"/>
      <c r="J23" s="4" t="n"/>
      <c r="K23" s="15">
        <f>IF(OR(B23="",G23="",I23=""),"",IFERROR((I23-G23)-IF(J23="",0,J23/24),""))</f>
        <v/>
      </c>
      <c r="L23" s="16">
        <f>IF(OR(B23="",F23="",G23=""),"",MAX(0,(G23-F23)*1440))</f>
        <v/>
      </c>
      <c r="M23" s="17">
        <f>IF(B23="","",IF(G23="","Falta",IF(G23&gt;F23+10/1440,"Atraso",IF(I23&lt;H23,"Saída antecipada","Presente"))))</f>
        <v/>
      </c>
      <c r="N23" s="12" t="n"/>
      <c r="O23" s="18">
        <f>IF(OR(B23="",K23=""),"",K23*24*IFERROR(VLOOKUP(B23,'Cadastro'!$A$2:$H$101,7,FALSE),0))</f>
        <v/>
      </c>
      <c r="P23" s="12" t="n"/>
    </row>
    <row r="24">
      <c r="A24" s="6" t="n"/>
      <c r="B24" s="2" t="n"/>
      <c r="C24" s="7">
        <f>IF(B24="","",IFERROR(VLOOKUP(B24,'Cadastro'!$A$2:$H$101,2,FALSE),"Não localizado"))</f>
        <v/>
      </c>
      <c r="D24" s="7">
        <f>IF(B24="","",IFERROR(VLOOKUP(B24,'Cadastro'!$A$2:$H$101,3,FALSE),""))</f>
        <v/>
      </c>
      <c r="E24" s="7">
        <f>IF(B24="","",IFERROR(VLOOKUP(B24,'Cadastro'!$A$2:$H$101,4,FALSE),""))</f>
        <v/>
      </c>
      <c r="F24" s="8" t="n"/>
      <c r="G24" s="8" t="n"/>
      <c r="H24" s="8" t="n"/>
      <c r="I24" s="8" t="n"/>
      <c r="J24" s="4" t="n"/>
      <c r="K24" s="9">
        <f>IF(OR(B24="",G24="",I24=""),"",IFERROR((I24-G24)-IF(J24="",0,J24/24),""))</f>
        <v/>
      </c>
      <c r="L24" s="10">
        <f>IF(OR(B24="",F24="",G24=""),"",MAX(0,(G24-F24)*1440))</f>
        <v/>
      </c>
      <c r="M24" s="11">
        <f>IF(B24="","",IF(G24="","Falta",IF(G24&gt;F24+10/1440,"Atraso",IF(I24&lt;H24,"Saída antecipada","Presente"))))</f>
        <v/>
      </c>
      <c r="N24" s="12" t="n"/>
      <c r="O24" s="13">
        <f>IF(OR(B24="",K24=""),"",K24*24*IFERROR(VLOOKUP(B24,'Cadastro'!$A$2:$H$101,7,FALSE),0))</f>
        <v/>
      </c>
      <c r="P24" s="12" t="n"/>
    </row>
    <row r="25">
      <c r="A25" s="6" t="n"/>
      <c r="B25" s="2" t="n"/>
      <c r="C25" s="14">
        <f>IF(B25="","",IFERROR(VLOOKUP(B25,'Cadastro'!$A$2:$H$101,2,FALSE),"Não localizado"))</f>
        <v/>
      </c>
      <c r="D25" s="14">
        <f>IF(B25="","",IFERROR(VLOOKUP(B25,'Cadastro'!$A$2:$H$101,3,FALSE),""))</f>
        <v/>
      </c>
      <c r="E25" s="14">
        <f>IF(B25="","",IFERROR(VLOOKUP(B25,'Cadastro'!$A$2:$H$101,4,FALSE),""))</f>
        <v/>
      </c>
      <c r="F25" s="8" t="n"/>
      <c r="G25" s="8" t="n"/>
      <c r="H25" s="8" t="n"/>
      <c r="I25" s="8" t="n"/>
      <c r="J25" s="4" t="n"/>
      <c r="K25" s="15">
        <f>IF(OR(B25="",G25="",I25=""),"",IFERROR((I25-G25)-IF(J25="",0,J25/24),""))</f>
        <v/>
      </c>
      <c r="L25" s="16">
        <f>IF(OR(B25="",F25="",G25=""),"",MAX(0,(G25-F25)*1440))</f>
        <v/>
      </c>
      <c r="M25" s="17">
        <f>IF(B25="","",IF(G25="","Falta",IF(G25&gt;F25+10/1440,"Atraso",IF(I25&lt;H25,"Saída antecipada","Presente"))))</f>
        <v/>
      </c>
      <c r="N25" s="12" t="n"/>
      <c r="O25" s="18">
        <f>IF(OR(B25="",K25=""),"",K25*24*IFERROR(VLOOKUP(B25,'Cadastro'!$A$2:$H$101,7,FALSE),0))</f>
        <v/>
      </c>
      <c r="P25" s="12" t="n"/>
    </row>
    <row r="26">
      <c r="A26" s="6" t="n"/>
      <c r="B26" s="2" t="n"/>
      <c r="C26" s="7">
        <f>IF(B26="","",IFERROR(VLOOKUP(B26,'Cadastro'!$A$2:$H$101,2,FALSE),"Não localizado"))</f>
        <v/>
      </c>
      <c r="D26" s="7">
        <f>IF(B26="","",IFERROR(VLOOKUP(B26,'Cadastro'!$A$2:$H$101,3,FALSE),""))</f>
        <v/>
      </c>
      <c r="E26" s="7">
        <f>IF(B26="","",IFERROR(VLOOKUP(B26,'Cadastro'!$A$2:$H$101,4,FALSE),""))</f>
        <v/>
      </c>
      <c r="F26" s="8" t="n"/>
      <c r="G26" s="8" t="n"/>
      <c r="H26" s="8" t="n"/>
      <c r="I26" s="8" t="n"/>
      <c r="J26" s="4" t="n"/>
      <c r="K26" s="9">
        <f>IF(OR(B26="",G26="",I26=""),"",IFERROR((I26-G26)-IF(J26="",0,J26/24),""))</f>
        <v/>
      </c>
      <c r="L26" s="10">
        <f>IF(OR(B26="",F26="",G26=""),"",MAX(0,(G26-F26)*1440))</f>
        <v/>
      </c>
      <c r="M26" s="11">
        <f>IF(B26="","",IF(G26="","Falta",IF(G26&gt;F26+10/1440,"Atraso",IF(I26&lt;H26,"Saída antecipada","Presente"))))</f>
        <v/>
      </c>
      <c r="N26" s="12" t="n"/>
      <c r="O26" s="13">
        <f>IF(OR(B26="",K26=""),"",K26*24*IFERROR(VLOOKUP(B26,'Cadastro'!$A$2:$H$101,7,FALSE),0))</f>
        <v/>
      </c>
      <c r="P26" s="12" t="n"/>
    </row>
    <row r="27">
      <c r="A27" s="6" t="n"/>
      <c r="B27" s="2" t="n"/>
      <c r="C27" s="14">
        <f>IF(B27="","",IFERROR(VLOOKUP(B27,'Cadastro'!$A$2:$H$101,2,FALSE),"Não localizado"))</f>
        <v/>
      </c>
      <c r="D27" s="14">
        <f>IF(B27="","",IFERROR(VLOOKUP(B27,'Cadastro'!$A$2:$H$101,3,FALSE),""))</f>
        <v/>
      </c>
      <c r="E27" s="14">
        <f>IF(B27="","",IFERROR(VLOOKUP(B27,'Cadastro'!$A$2:$H$101,4,FALSE),""))</f>
        <v/>
      </c>
      <c r="F27" s="8" t="n"/>
      <c r="G27" s="8" t="n"/>
      <c r="H27" s="8" t="n"/>
      <c r="I27" s="8" t="n"/>
      <c r="J27" s="4" t="n"/>
      <c r="K27" s="15">
        <f>IF(OR(B27="",G27="",I27=""),"",IFERROR((I27-G27)-IF(J27="",0,J27/24),""))</f>
        <v/>
      </c>
      <c r="L27" s="16">
        <f>IF(OR(B27="",F27="",G27=""),"",MAX(0,(G27-F27)*1440))</f>
        <v/>
      </c>
      <c r="M27" s="17">
        <f>IF(B27="","",IF(G27="","Falta",IF(G27&gt;F27+10/1440,"Atraso",IF(I27&lt;H27,"Saída antecipada","Presente"))))</f>
        <v/>
      </c>
      <c r="N27" s="12" t="n"/>
      <c r="O27" s="18">
        <f>IF(OR(B27="",K27=""),"",K27*24*IFERROR(VLOOKUP(B27,'Cadastro'!$A$2:$H$101,7,FALSE),0))</f>
        <v/>
      </c>
      <c r="P27" s="12" t="n"/>
    </row>
    <row r="28">
      <c r="A28" s="6" t="n"/>
      <c r="B28" s="2" t="n"/>
      <c r="C28" s="7">
        <f>IF(B28="","",IFERROR(VLOOKUP(B28,'Cadastro'!$A$2:$H$101,2,FALSE),"Não localizado"))</f>
        <v/>
      </c>
      <c r="D28" s="7">
        <f>IF(B28="","",IFERROR(VLOOKUP(B28,'Cadastro'!$A$2:$H$101,3,FALSE),""))</f>
        <v/>
      </c>
      <c r="E28" s="7">
        <f>IF(B28="","",IFERROR(VLOOKUP(B28,'Cadastro'!$A$2:$H$101,4,FALSE),""))</f>
        <v/>
      </c>
      <c r="F28" s="8" t="n"/>
      <c r="G28" s="8" t="n"/>
      <c r="H28" s="8" t="n"/>
      <c r="I28" s="8" t="n"/>
      <c r="J28" s="4" t="n"/>
      <c r="K28" s="9">
        <f>IF(OR(B28="",G28="",I28=""),"",IFERROR((I28-G28)-IF(J28="",0,J28/24),""))</f>
        <v/>
      </c>
      <c r="L28" s="10">
        <f>IF(OR(B28="",F28="",G28=""),"",MAX(0,(G28-F28)*1440))</f>
        <v/>
      </c>
      <c r="M28" s="11">
        <f>IF(B28="","",IF(G28="","Falta",IF(G28&gt;F28+10/1440,"Atraso",IF(I28&lt;H28,"Saída antecipada","Presente"))))</f>
        <v/>
      </c>
      <c r="N28" s="12" t="n"/>
      <c r="O28" s="13">
        <f>IF(OR(B28="",K28=""),"",K28*24*IFERROR(VLOOKUP(B28,'Cadastro'!$A$2:$H$101,7,FALSE),0))</f>
        <v/>
      </c>
      <c r="P28" s="12" t="n"/>
    </row>
    <row r="29">
      <c r="A29" s="6" t="n"/>
      <c r="B29" s="2" t="n"/>
      <c r="C29" s="14">
        <f>IF(B29="","",IFERROR(VLOOKUP(B29,'Cadastro'!$A$2:$H$101,2,FALSE),"Não localizado"))</f>
        <v/>
      </c>
      <c r="D29" s="14">
        <f>IF(B29="","",IFERROR(VLOOKUP(B29,'Cadastro'!$A$2:$H$101,3,FALSE),""))</f>
        <v/>
      </c>
      <c r="E29" s="14">
        <f>IF(B29="","",IFERROR(VLOOKUP(B29,'Cadastro'!$A$2:$H$101,4,FALSE),""))</f>
        <v/>
      </c>
      <c r="F29" s="8" t="n"/>
      <c r="G29" s="8" t="n"/>
      <c r="H29" s="8" t="n"/>
      <c r="I29" s="8" t="n"/>
      <c r="J29" s="4" t="n"/>
      <c r="K29" s="15">
        <f>IF(OR(B29="",G29="",I29=""),"",IFERROR((I29-G29)-IF(J29="",0,J29/24),""))</f>
        <v/>
      </c>
      <c r="L29" s="16">
        <f>IF(OR(B29="",F29="",G29=""),"",MAX(0,(G29-F29)*1440))</f>
        <v/>
      </c>
      <c r="M29" s="17">
        <f>IF(B29="","",IF(G29="","Falta",IF(G29&gt;F29+10/1440,"Atraso",IF(I29&lt;H29,"Saída antecipada","Presente"))))</f>
        <v/>
      </c>
      <c r="N29" s="12" t="n"/>
      <c r="O29" s="18">
        <f>IF(OR(B29="",K29=""),"",K29*24*IFERROR(VLOOKUP(B29,'Cadastro'!$A$2:$H$101,7,FALSE),0))</f>
        <v/>
      </c>
      <c r="P29" s="12" t="n"/>
    </row>
    <row r="30">
      <c r="A30" s="6" t="n"/>
      <c r="B30" s="2" t="n"/>
      <c r="C30" s="7">
        <f>IF(B30="","",IFERROR(VLOOKUP(B30,'Cadastro'!$A$2:$H$101,2,FALSE),"Não localizado"))</f>
        <v/>
      </c>
      <c r="D30" s="7">
        <f>IF(B30="","",IFERROR(VLOOKUP(B30,'Cadastro'!$A$2:$H$101,3,FALSE),""))</f>
        <v/>
      </c>
      <c r="E30" s="7">
        <f>IF(B30="","",IFERROR(VLOOKUP(B30,'Cadastro'!$A$2:$H$101,4,FALSE),""))</f>
        <v/>
      </c>
      <c r="F30" s="8" t="n"/>
      <c r="G30" s="8" t="n"/>
      <c r="H30" s="8" t="n"/>
      <c r="I30" s="8" t="n"/>
      <c r="J30" s="4" t="n"/>
      <c r="K30" s="9">
        <f>IF(OR(B30="",G30="",I30=""),"",IFERROR((I30-G30)-IF(J30="",0,J30/24),""))</f>
        <v/>
      </c>
      <c r="L30" s="10">
        <f>IF(OR(B30="",F30="",G30=""),"",MAX(0,(G30-F30)*1440))</f>
        <v/>
      </c>
      <c r="M30" s="11">
        <f>IF(B30="","",IF(G30="","Falta",IF(G30&gt;F30+10/1440,"Atraso",IF(I30&lt;H30,"Saída antecipada","Presente"))))</f>
        <v/>
      </c>
      <c r="N30" s="12" t="n"/>
      <c r="O30" s="13">
        <f>IF(OR(B30="",K30=""),"",K30*24*IFERROR(VLOOKUP(B30,'Cadastro'!$A$2:$H$101,7,FALSE),0))</f>
        <v/>
      </c>
      <c r="P30" s="12" t="n"/>
    </row>
    <row r="31">
      <c r="A31" s="6" t="n"/>
      <c r="B31" s="2" t="n"/>
      <c r="C31" s="14">
        <f>IF(B31="","",IFERROR(VLOOKUP(B31,'Cadastro'!$A$2:$H$101,2,FALSE),"Não localizado"))</f>
        <v/>
      </c>
      <c r="D31" s="14">
        <f>IF(B31="","",IFERROR(VLOOKUP(B31,'Cadastro'!$A$2:$H$101,3,FALSE),""))</f>
        <v/>
      </c>
      <c r="E31" s="14">
        <f>IF(B31="","",IFERROR(VLOOKUP(B31,'Cadastro'!$A$2:$H$101,4,FALSE),""))</f>
        <v/>
      </c>
      <c r="F31" s="8" t="n"/>
      <c r="G31" s="8" t="n"/>
      <c r="H31" s="8" t="n"/>
      <c r="I31" s="8" t="n"/>
      <c r="J31" s="4" t="n"/>
      <c r="K31" s="15">
        <f>IF(OR(B31="",G31="",I31=""),"",IFERROR((I31-G31)-IF(J31="",0,J31/24),""))</f>
        <v/>
      </c>
      <c r="L31" s="16">
        <f>IF(OR(B31="",F31="",G31=""),"",MAX(0,(G31-F31)*1440))</f>
        <v/>
      </c>
      <c r="M31" s="17">
        <f>IF(B31="","",IF(G31="","Falta",IF(G31&gt;F31+10/1440,"Atraso",IF(I31&lt;H31,"Saída antecipada","Presente"))))</f>
        <v/>
      </c>
      <c r="N31" s="12" t="n"/>
      <c r="O31" s="18">
        <f>IF(OR(B31="",K31=""),"",K31*24*IFERROR(VLOOKUP(B31,'Cadastro'!$A$2:$H$101,7,FALSE),0))</f>
        <v/>
      </c>
      <c r="P31" s="12" t="n"/>
    </row>
    <row r="32">
      <c r="A32" s="6" t="n"/>
      <c r="B32" s="2" t="n"/>
      <c r="C32" s="7">
        <f>IF(B32="","",IFERROR(VLOOKUP(B32,'Cadastro'!$A$2:$H$101,2,FALSE),"Não localizado"))</f>
        <v/>
      </c>
      <c r="D32" s="7">
        <f>IF(B32="","",IFERROR(VLOOKUP(B32,'Cadastro'!$A$2:$H$101,3,FALSE),""))</f>
        <v/>
      </c>
      <c r="E32" s="7">
        <f>IF(B32="","",IFERROR(VLOOKUP(B32,'Cadastro'!$A$2:$H$101,4,FALSE),""))</f>
        <v/>
      </c>
      <c r="F32" s="8" t="n"/>
      <c r="G32" s="8" t="n"/>
      <c r="H32" s="8" t="n"/>
      <c r="I32" s="8" t="n"/>
      <c r="J32" s="4" t="n"/>
      <c r="K32" s="9">
        <f>IF(OR(B32="",G32="",I32=""),"",IFERROR((I32-G32)-IF(J32="",0,J32/24),""))</f>
        <v/>
      </c>
      <c r="L32" s="10">
        <f>IF(OR(B32="",F32="",G32=""),"",MAX(0,(G32-F32)*1440))</f>
        <v/>
      </c>
      <c r="M32" s="11">
        <f>IF(B32="","",IF(G32="","Falta",IF(G32&gt;F32+10/1440,"Atraso",IF(I32&lt;H32,"Saída antecipada","Presente"))))</f>
        <v/>
      </c>
      <c r="N32" s="12" t="n"/>
      <c r="O32" s="13">
        <f>IF(OR(B32="",K32=""),"",K32*24*IFERROR(VLOOKUP(B32,'Cadastro'!$A$2:$H$101,7,FALSE),0))</f>
        <v/>
      </c>
      <c r="P32" s="12" t="n"/>
    </row>
    <row r="33">
      <c r="A33" s="6" t="n"/>
      <c r="B33" s="2" t="n"/>
      <c r="C33" s="14">
        <f>IF(B33="","",IFERROR(VLOOKUP(B33,'Cadastro'!$A$2:$H$101,2,FALSE),"Não localizado"))</f>
        <v/>
      </c>
      <c r="D33" s="14">
        <f>IF(B33="","",IFERROR(VLOOKUP(B33,'Cadastro'!$A$2:$H$101,3,FALSE),""))</f>
        <v/>
      </c>
      <c r="E33" s="14">
        <f>IF(B33="","",IFERROR(VLOOKUP(B33,'Cadastro'!$A$2:$H$101,4,FALSE),""))</f>
        <v/>
      </c>
      <c r="F33" s="8" t="n"/>
      <c r="G33" s="8" t="n"/>
      <c r="H33" s="8" t="n"/>
      <c r="I33" s="8" t="n"/>
      <c r="J33" s="4" t="n"/>
      <c r="K33" s="15">
        <f>IF(OR(B33="",G33="",I33=""),"",IFERROR((I33-G33)-IF(J33="",0,J33/24),""))</f>
        <v/>
      </c>
      <c r="L33" s="16">
        <f>IF(OR(B33="",F33="",G33=""),"",MAX(0,(G33-F33)*1440))</f>
        <v/>
      </c>
      <c r="M33" s="17">
        <f>IF(B33="","",IF(G33="","Falta",IF(G33&gt;F33+10/1440,"Atraso",IF(I33&lt;H33,"Saída antecipada","Presente"))))</f>
        <v/>
      </c>
      <c r="N33" s="12" t="n"/>
      <c r="O33" s="18">
        <f>IF(OR(B33="",K33=""),"",K33*24*IFERROR(VLOOKUP(B33,'Cadastro'!$A$2:$H$101,7,FALSE),0))</f>
        <v/>
      </c>
      <c r="P33" s="12" t="n"/>
    </row>
    <row r="34">
      <c r="A34" s="6" t="n"/>
      <c r="B34" s="2" t="n"/>
      <c r="C34" s="7">
        <f>IF(B34="","",IFERROR(VLOOKUP(B34,'Cadastro'!$A$2:$H$101,2,FALSE),"Não localizado"))</f>
        <v/>
      </c>
      <c r="D34" s="7">
        <f>IF(B34="","",IFERROR(VLOOKUP(B34,'Cadastro'!$A$2:$H$101,3,FALSE),""))</f>
        <v/>
      </c>
      <c r="E34" s="7">
        <f>IF(B34="","",IFERROR(VLOOKUP(B34,'Cadastro'!$A$2:$H$101,4,FALSE),""))</f>
        <v/>
      </c>
      <c r="F34" s="8" t="n"/>
      <c r="G34" s="8" t="n"/>
      <c r="H34" s="8" t="n"/>
      <c r="I34" s="8" t="n"/>
      <c r="J34" s="4" t="n"/>
      <c r="K34" s="9">
        <f>IF(OR(B34="",G34="",I34=""),"",IFERROR((I34-G34)-IF(J34="",0,J34/24),""))</f>
        <v/>
      </c>
      <c r="L34" s="10">
        <f>IF(OR(B34="",F34="",G34=""),"",MAX(0,(G34-F34)*1440))</f>
        <v/>
      </c>
      <c r="M34" s="11">
        <f>IF(B34="","",IF(G34="","Falta",IF(G34&gt;F34+10/1440,"Atraso",IF(I34&lt;H34,"Saída antecipada","Presente"))))</f>
        <v/>
      </c>
      <c r="N34" s="12" t="n"/>
      <c r="O34" s="13">
        <f>IF(OR(B34="",K34=""),"",K34*24*IFERROR(VLOOKUP(B34,'Cadastro'!$A$2:$H$101,7,FALSE),0))</f>
        <v/>
      </c>
      <c r="P34" s="12" t="n"/>
    </row>
    <row r="35">
      <c r="A35" s="6" t="n"/>
      <c r="B35" s="2" t="n"/>
      <c r="C35" s="14">
        <f>IF(B35="","",IFERROR(VLOOKUP(B35,'Cadastro'!$A$2:$H$101,2,FALSE),"Não localizado"))</f>
        <v/>
      </c>
      <c r="D35" s="14">
        <f>IF(B35="","",IFERROR(VLOOKUP(B35,'Cadastro'!$A$2:$H$101,3,FALSE),""))</f>
        <v/>
      </c>
      <c r="E35" s="14">
        <f>IF(B35="","",IFERROR(VLOOKUP(B35,'Cadastro'!$A$2:$H$101,4,FALSE),""))</f>
        <v/>
      </c>
      <c r="F35" s="8" t="n"/>
      <c r="G35" s="8" t="n"/>
      <c r="H35" s="8" t="n"/>
      <c r="I35" s="8" t="n"/>
      <c r="J35" s="4" t="n"/>
      <c r="K35" s="15">
        <f>IF(OR(B35="",G35="",I35=""),"",IFERROR((I35-G35)-IF(J35="",0,J35/24),""))</f>
        <v/>
      </c>
      <c r="L35" s="16">
        <f>IF(OR(B35="",F35="",G35=""),"",MAX(0,(G35-F35)*1440))</f>
        <v/>
      </c>
      <c r="M35" s="17">
        <f>IF(B35="","",IF(G35="","Falta",IF(G35&gt;F35+10/1440,"Atraso",IF(I35&lt;H35,"Saída antecipada","Presente"))))</f>
        <v/>
      </c>
      <c r="N35" s="12" t="n"/>
      <c r="O35" s="18">
        <f>IF(OR(B35="",K35=""),"",K35*24*IFERROR(VLOOKUP(B35,'Cadastro'!$A$2:$H$101,7,FALSE),0))</f>
        <v/>
      </c>
      <c r="P35" s="12" t="n"/>
    </row>
    <row r="36">
      <c r="A36" s="6" t="n"/>
      <c r="B36" s="2" t="n"/>
      <c r="C36" s="7">
        <f>IF(B36="","",IFERROR(VLOOKUP(B36,'Cadastro'!$A$2:$H$101,2,FALSE),"Não localizado"))</f>
        <v/>
      </c>
      <c r="D36" s="7">
        <f>IF(B36="","",IFERROR(VLOOKUP(B36,'Cadastro'!$A$2:$H$101,3,FALSE),""))</f>
        <v/>
      </c>
      <c r="E36" s="7">
        <f>IF(B36="","",IFERROR(VLOOKUP(B36,'Cadastro'!$A$2:$H$101,4,FALSE),""))</f>
        <v/>
      </c>
      <c r="F36" s="8" t="n"/>
      <c r="G36" s="8" t="n"/>
      <c r="H36" s="8" t="n"/>
      <c r="I36" s="8" t="n"/>
      <c r="J36" s="4" t="n"/>
      <c r="K36" s="9">
        <f>IF(OR(B36="",G36="",I36=""),"",IFERROR((I36-G36)-IF(J36="",0,J36/24),""))</f>
        <v/>
      </c>
      <c r="L36" s="10">
        <f>IF(OR(B36="",F36="",G36=""),"",MAX(0,(G36-F36)*1440))</f>
        <v/>
      </c>
      <c r="M36" s="11">
        <f>IF(B36="","",IF(G36="","Falta",IF(G36&gt;F36+10/1440,"Atraso",IF(I36&lt;H36,"Saída antecipada","Presente"))))</f>
        <v/>
      </c>
      <c r="N36" s="12" t="n"/>
      <c r="O36" s="13">
        <f>IF(OR(B36="",K36=""),"",K36*24*IFERROR(VLOOKUP(B36,'Cadastro'!$A$2:$H$101,7,FALSE),0))</f>
        <v/>
      </c>
      <c r="P36" s="12" t="n"/>
    </row>
    <row r="37">
      <c r="A37" s="6" t="n"/>
      <c r="B37" s="2" t="n"/>
      <c r="C37" s="14">
        <f>IF(B37="","",IFERROR(VLOOKUP(B37,'Cadastro'!$A$2:$H$101,2,FALSE),"Não localizado"))</f>
        <v/>
      </c>
      <c r="D37" s="14">
        <f>IF(B37="","",IFERROR(VLOOKUP(B37,'Cadastro'!$A$2:$H$101,3,FALSE),""))</f>
        <v/>
      </c>
      <c r="E37" s="14">
        <f>IF(B37="","",IFERROR(VLOOKUP(B37,'Cadastro'!$A$2:$H$101,4,FALSE),""))</f>
        <v/>
      </c>
      <c r="F37" s="8" t="n"/>
      <c r="G37" s="8" t="n"/>
      <c r="H37" s="8" t="n"/>
      <c r="I37" s="8" t="n"/>
      <c r="J37" s="4" t="n"/>
      <c r="K37" s="15">
        <f>IF(OR(B37="",G37="",I37=""),"",IFERROR((I37-G37)-IF(J37="",0,J37/24),""))</f>
        <v/>
      </c>
      <c r="L37" s="16">
        <f>IF(OR(B37="",F37="",G37=""),"",MAX(0,(G37-F37)*1440))</f>
        <v/>
      </c>
      <c r="M37" s="17">
        <f>IF(B37="","",IF(G37="","Falta",IF(G37&gt;F37+10/1440,"Atraso",IF(I37&lt;H37,"Saída antecipada","Presente"))))</f>
        <v/>
      </c>
      <c r="N37" s="12" t="n"/>
      <c r="O37" s="18">
        <f>IF(OR(B37="",K37=""),"",K37*24*IFERROR(VLOOKUP(B37,'Cadastro'!$A$2:$H$101,7,FALSE),0))</f>
        <v/>
      </c>
      <c r="P37" s="12" t="n"/>
    </row>
    <row r="38">
      <c r="A38" s="6" t="n"/>
      <c r="B38" s="2" t="n"/>
      <c r="C38" s="7">
        <f>IF(B38="","",IFERROR(VLOOKUP(B38,'Cadastro'!$A$2:$H$101,2,FALSE),"Não localizado"))</f>
        <v/>
      </c>
      <c r="D38" s="7">
        <f>IF(B38="","",IFERROR(VLOOKUP(B38,'Cadastro'!$A$2:$H$101,3,FALSE),""))</f>
        <v/>
      </c>
      <c r="E38" s="7">
        <f>IF(B38="","",IFERROR(VLOOKUP(B38,'Cadastro'!$A$2:$H$101,4,FALSE),""))</f>
        <v/>
      </c>
      <c r="F38" s="8" t="n"/>
      <c r="G38" s="8" t="n"/>
      <c r="H38" s="8" t="n"/>
      <c r="I38" s="8" t="n"/>
      <c r="J38" s="4" t="n"/>
      <c r="K38" s="9">
        <f>IF(OR(B38="",G38="",I38=""),"",IFERROR((I38-G38)-IF(J38="",0,J38/24),""))</f>
        <v/>
      </c>
      <c r="L38" s="10">
        <f>IF(OR(B38="",F38="",G38=""),"",MAX(0,(G38-F38)*1440))</f>
        <v/>
      </c>
      <c r="M38" s="11">
        <f>IF(B38="","",IF(G38="","Falta",IF(G38&gt;F38+10/1440,"Atraso",IF(I38&lt;H38,"Saída antecipada","Presente"))))</f>
        <v/>
      </c>
      <c r="N38" s="12" t="n"/>
      <c r="O38" s="13">
        <f>IF(OR(B38="",K38=""),"",K38*24*IFERROR(VLOOKUP(B38,'Cadastro'!$A$2:$H$101,7,FALSE),0))</f>
        <v/>
      </c>
      <c r="P38" s="12" t="n"/>
    </row>
    <row r="39">
      <c r="A39" s="6" t="n"/>
      <c r="B39" s="2" t="n"/>
      <c r="C39" s="14">
        <f>IF(B39="","",IFERROR(VLOOKUP(B39,'Cadastro'!$A$2:$H$101,2,FALSE),"Não localizado"))</f>
        <v/>
      </c>
      <c r="D39" s="14">
        <f>IF(B39="","",IFERROR(VLOOKUP(B39,'Cadastro'!$A$2:$H$101,3,FALSE),""))</f>
        <v/>
      </c>
      <c r="E39" s="14">
        <f>IF(B39="","",IFERROR(VLOOKUP(B39,'Cadastro'!$A$2:$H$101,4,FALSE),""))</f>
        <v/>
      </c>
      <c r="F39" s="8" t="n"/>
      <c r="G39" s="8" t="n"/>
      <c r="H39" s="8" t="n"/>
      <c r="I39" s="8" t="n"/>
      <c r="J39" s="4" t="n"/>
      <c r="K39" s="15">
        <f>IF(OR(B39="",G39="",I39=""),"",IFERROR((I39-G39)-IF(J39="",0,J39/24),""))</f>
        <v/>
      </c>
      <c r="L39" s="16">
        <f>IF(OR(B39="",F39="",G39=""),"",MAX(0,(G39-F39)*1440))</f>
        <v/>
      </c>
      <c r="M39" s="17">
        <f>IF(B39="","",IF(G39="","Falta",IF(G39&gt;F39+10/1440,"Atraso",IF(I39&lt;H39,"Saída antecipada","Presente"))))</f>
        <v/>
      </c>
      <c r="N39" s="12" t="n"/>
      <c r="O39" s="18">
        <f>IF(OR(B39="",K39=""),"",K39*24*IFERROR(VLOOKUP(B39,'Cadastro'!$A$2:$H$101,7,FALSE),0))</f>
        <v/>
      </c>
      <c r="P39" s="12" t="n"/>
    </row>
    <row r="40">
      <c r="A40" s="6" t="n"/>
      <c r="B40" s="2" t="n"/>
      <c r="C40" s="7">
        <f>IF(B40="","",IFERROR(VLOOKUP(B40,'Cadastro'!$A$2:$H$101,2,FALSE),"Não localizado"))</f>
        <v/>
      </c>
      <c r="D40" s="7">
        <f>IF(B40="","",IFERROR(VLOOKUP(B40,'Cadastro'!$A$2:$H$101,3,FALSE),""))</f>
        <v/>
      </c>
      <c r="E40" s="7">
        <f>IF(B40="","",IFERROR(VLOOKUP(B40,'Cadastro'!$A$2:$H$101,4,FALSE),""))</f>
        <v/>
      </c>
      <c r="F40" s="8" t="n"/>
      <c r="G40" s="8" t="n"/>
      <c r="H40" s="8" t="n"/>
      <c r="I40" s="8" t="n"/>
      <c r="J40" s="4" t="n"/>
      <c r="K40" s="9">
        <f>IF(OR(B40="",G40="",I40=""),"",IFERROR((I40-G40)-IF(J40="",0,J40/24),""))</f>
        <v/>
      </c>
      <c r="L40" s="10">
        <f>IF(OR(B40="",F40="",G40=""),"",MAX(0,(G40-F40)*1440))</f>
        <v/>
      </c>
      <c r="M40" s="11">
        <f>IF(B40="","",IF(G40="","Falta",IF(G40&gt;F40+10/1440,"Atraso",IF(I40&lt;H40,"Saída antecipada","Presente"))))</f>
        <v/>
      </c>
      <c r="N40" s="12" t="n"/>
      <c r="O40" s="13">
        <f>IF(OR(B40="",K40=""),"",K40*24*IFERROR(VLOOKUP(B40,'Cadastro'!$A$2:$H$101,7,FALSE),0))</f>
        <v/>
      </c>
      <c r="P40" s="12" t="n"/>
    </row>
    <row r="41">
      <c r="A41" s="6" t="n"/>
      <c r="B41" s="2" t="n"/>
      <c r="C41" s="14">
        <f>IF(B41="","",IFERROR(VLOOKUP(B41,'Cadastro'!$A$2:$H$101,2,FALSE),"Não localizado"))</f>
        <v/>
      </c>
      <c r="D41" s="14">
        <f>IF(B41="","",IFERROR(VLOOKUP(B41,'Cadastro'!$A$2:$H$101,3,FALSE),""))</f>
        <v/>
      </c>
      <c r="E41" s="14">
        <f>IF(B41="","",IFERROR(VLOOKUP(B41,'Cadastro'!$A$2:$H$101,4,FALSE),""))</f>
        <v/>
      </c>
      <c r="F41" s="8" t="n"/>
      <c r="G41" s="8" t="n"/>
      <c r="H41" s="8" t="n"/>
      <c r="I41" s="8" t="n"/>
      <c r="J41" s="4" t="n"/>
      <c r="K41" s="15">
        <f>IF(OR(B41="",G41="",I41=""),"",IFERROR((I41-G41)-IF(J41="",0,J41/24),""))</f>
        <v/>
      </c>
      <c r="L41" s="16">
        <f>IF(OR(B41="",F41="",G41=""),"",MAX(0,(G41-F41)*1440))</f>
        <v/>
      </c>
      <c r="M41" s="17">
        <f>IF(B41="","",IF(G41="","Falta",IF(G41&gt;F41+10/1440,"Atraso",IF(I41&lt;H41,"Saída antecipada","Presente"))))</f>
        <v/>
      </c>
      <c r="N41" s="12" t="n"/>
      <c r="O41" s="18">
        <f>IF(OR(B41="",K41=""),"",K41*24*IFERROR(VLOOKUP(B41,'Cadastro'!$A$2:$H$101,7,FALSE),0))</f>
        <v/>
      </c>
      <c r="P41" s="12" t="n"/>
    </row>
    <row r="42">
      <c r="A42" s="6" t="n"/>
      <c r="B42" s="2" t="n"/>
      <c r="C42" s="7">
        <f>IF(B42="","",IFERROR(VLOOKUP(B42,'Cadastro'!$A$2:$H$101,2,FALSE),"Não localizado"))</f>
        <v/>
      </c>
      <c r="D42" s="7">
        <f>IF(B42="","",IFERROR(VLOOKUP(B42,'Cadastro'!$A$2:$H$101,3,FALSE),""))</f>
        <v/>
      </c>
      <c r="E42" s="7">
        <f>IF(B42="","",IFERROR(VLOOKUP(B42,'Cadastro'!$A$2:$H$101,4,FALSE),""))</f>
        <v/>
      </c>
      <c r="F42" s="8" t="n"/>
      <c r="G42" s="8" t="n"/>
      <c r="H42" s="8" t="n"/>
      <c r="I42" s="8" t="n"/>
      <c r="J42" s="4" t="n"/>
      <c r="K42" s="9">
        <f>IF(OR(B42="",G42="",I42=""),"",IFERROR((I42-G42)-IF(J42="",0,J42/24),""))</f>
        <v/>
      </c>
      <c r="L42" s="10">
        <f>IF(OR(B42="",F42="",G42=""),"",MAX(0,(G42-F42)*1440))</f>
        <v/>
      </c>
      <c r="M42" s="11">
        <f>IF(B42="","",IF(G42="","Falta",IF(G42&gt;F42+10/1440,"Atraso",IF(I42&lt;H42,"Saída antecipada","Presente"))))</f>
        <v/>
      </c>
      <c r="N42" s="12" t="n"/>
      <c r="O42" s="13">
        <f>IF(OR(B42="",K42=""),"",K42*24*IFERROR(VLOOKUP(B42,'Cadastro'!$A$2:$H$101,7,FALSE),0))</f>
        <v/>
      </c>
      <c r="P42" s="12" t="n"/>
    </row>
    <row r="43">
      <c r="A43" s="6" t="n"/>
      <c r="B43" s="2" t="n"/>
      <c r="C43" s="14">
        <f>IF(B43="","",IFERROR(VLOOKUP(B43,'Cadastro'!$A$2:$H$101,2,FALSE),"Não localizado"))</f>
        <v/>
      </c>
      <c r="D43" s="14">
        <f>IF(B43="","",IFERROR(VLOOKUP(B43,'Cadastro'!$A$2:$H$101,3,FALSE),""))</f>
        <v/>
      </c>
      <c r="E43" s="14">
        <f>IF(B43="","",IFERROR(VLOOKUP(B43,'Cadastro'!$A$2:$H$101,4,FALSE),""))</f>
        <v/>
      </c>
      <c r="F43" s="8" t="n"/>
      <c r="G43" s="8" t="n"/>
      <c r="H43" s="8" t="n"/>
      <c r="I43" s="8" t="n"/>
      <c r="J43" s="4" t="n"/>
      <c r="K43" s="15">
        <f>IF(OR(B43="",G43="",I43=""),"",IFERROR((I43-G43)-IF(J43="",0,J43/24),""))</f>
        <v/>
      </c>
      <c r="L43" s="16">
        <f>IF(OR(B43="",F43="",G43=""),"",MAX(0,(G43-F43)*1440))</f>
        <v/>
      </c>
      <c r="M43" s="17">
        <f>IF(B43="","",IF(G43="","Falta",IF(G43&gt;F43+10/1440,"Atraso",IF(I43&lt;H43,"Saída antecipada","Presente"))))</f>
        <v/>
      </c>
      <c r="N43" s="12" t="n"/>
      <c r="O43" s="18">
        <f>IF(OR(B43="",K43=""),"",K43*24*IFERROR(VLOOKUP(B43,'Cadastro'!$A$2:$H$101,7,FALSE),0))</f>
        <v/>
      </c>
      <c r="P43" s="12" t="n"/>
    </row>
    <row r="44">
      <c r="A44" s="6" t="n"/>
      <c r="B44" s="2" t="n"/>
      <c r="C44" s="7">
        <f>IF(B44="","",IFERROR(VLOOKUP(B44,'Cadastro'!$A$2:$H$101,2,FALSE),"Não localizado"))</f>
        <v/>
      </c>
      <c r="D44" s="7">
        <f>IF(B44="","",IFERROR(VLOOKUP(B44,'Cadastro'!$A$2:$H$101,3,FALSE),""))</f>
        <v/>
      </c>
      <c r="E44" s="7">
        <f>IF(B44="","",IFERROR(VLOOKUP(B44,'Cadastro'!$A$2:$H$101,4,FALSE),""))</f>
        <v/>
      </c>
      <c r="F44" s="8" t="n"/>
      <c r="G44" s="8" t="n"/>
      <c r="H44" s="8" t="n"/>
      <c r="I44" s="8" t="n"/>
      <c r="J44" s="4" t="n"/>
      <c r="K44" s="9">
        <f>IF(OR(B44="",G44="",I44=""),"",IFERROR((I44-G44)-IF(J44="",0,J44/24),""))</f>
        <v/>
      </c>
      <c r="L44" s="10">
        <f>IF(OR(B44="",F44="",G44=""),"",MAX(0,(G44-F44)*1440))</f>
        <v/>
      </c>
      <c r="M44" s="11">
        <f>IF(B44="","",IF(G44="","Falta",IF(G44&gt;F44+10/1440,"Atraso",IF(I44&lt;H44,"Saída antecipada","Presente"))))</f>
        <v/>
      </c>
      <c r="N44" s="12" t="n"/>
      <c r="O44" s="13">
        <f>IF(OR(B44="",K44=""),"",K44*24*IFERROR(VLOOKUP(B44,'Cadastro'!$A$2:$H$101,7,FALSE),0))</f>
        <v/>
      </c>
      <c r="P44" s="12" t="n"/>
    </row>
    <row r="45">
      <c r="A45" s="6" t="n"/>
      <c r="B45" s="2" t="n"/>
      <c r="C45" s="14">
        <f>IF(B45="","",IFERROR(VLOOKUP(B45,'Cadastro'!$A$2:$H$101,2,FALSE),"Não localizado"))</f>
        <v/>
      </c>
      <c r="D45" s="14">
        <f>IF(B45="","",IFERROR(VLOOKUP(B45,'Cadastro'!$A$2:$H$101,3,FALSE),""))</f>
        <v/>
      </c>
      <c r="E45" s="14">
        <f>IF(B45="","",IFERROR(VLOOKUP(B45,'Cadastro'!$A$2:$H$101,4,FALSE),""))</f>
        <v/>
      </c>
      <c r="F45" s="8" t="n"/>
      <c r="G45" s="8" t="n"/>
      <c r="H45" s="8" t="n"/>
      <c r="I45" s="8" t="n"/>
      <c r="J45" s="4" t="n"/>
      <c r="K45" s="15">
        <f>IF(OR(B45="",G45="",I45=""),"",IFERROR((I45-G45)-IF(J45="",0,J45/24),""))</f>
        <v/>
      </c>
      <c r="L45" s="16">
        <f>IF(OR(B45="",F45="",G45=""),"",MAX(0,(G45-F45)*1440))</f>
        <v/>
      </c>
      <c r="M45" s="17">
        <f>IF(B45="","",IF(G45="","Falta",IF(G45&gt;F45+10/1440,"Atraso",IF(I45&lt;H45,"Saída antecipada","Presente"))))</f>
        <v/>
      </c>
      <c r="N45" s="12" t="n"/>
      <c r="O45" s="18">
        <f>IF(OR(B45="",K45=""),"",K45*24*IFERROR(VLOOKUP(B45,'Cadastro'!$A$2:$H$101,7,FALSE),0))</f>
        <v/>
      </c>
      <c r="P45" s="12" t="n"/>
    </row>
    <row r="46">
      <c r="A46" s="6" t="n"/>
      <c r="B46" s="2" t="n"/>
      <c r="C46" s="7">
        <f>IF(B46="","",IFERROR(VLOOKUP(B46,'Cadastro'!$A$2:$H$101,2,FALSE),"Não localizado"))</f>
        <v/>
      </c>
      <c r="D46" s="7">
        <f>IF(B46="","",IFERROR(VLOOKUP(B46,'Cadastro'!$A$2:$H$101,3,FALSE),""))</f>
        <v/>
      </c>
      <c r="E46" s="7">
        <f>IF(B46="","",IFERROR(VLOOKUP(B46,'Cadastro'!$A$2:$H$101,4,FALSE),""))</f>
        <v/>
      </c>
      <c r="F46" s="8" t="n"/>
      <c r="G46" s="8" t="n"/>
      <c r="H46" s="8" t="n"/>
      <c r="I46" s="8" t="n"/>
      <c r="J46" s="4" t="n"/>
      <c r="K46" s="9">
        <f>IF(OR(B46="",G46="",I46=""),"",IFERROR((I46-G46)-IF(J46="",0,J46/24),""))</f>
        <v/>
      </c>
      <c r="L46" s="10">
        <f>IF(OR(B46="",F46="",G46=""),"",MAX(0,(G46-F46)*1440))</f>
        <v/>
      </c>
      <c r="M46" s="11">
        <f>IF(B46="","",IF(G46="","Falta",IF(G46&gt;F46+10/1440,"Atraso",IF(I46&lt;H46,"Saída antecipada","Presente"))))</f>
        <v/>
      </c>
      <c r="N46" s="12" t="n"/>
      <c r="O46" s="13">
        <f>IF(OR(B46="",K46=""),"",K46*24*IFERROR(VLOOKUP(B46,'Cadastro'!$A$2:$H$101,7,FALSE),0))</f>
        <v/>
      </c>
      <c r="P46" s="12" t="n"/>
    </row>
    <row r="47">
      <c r="A47" s="6" t="n"/>
      <c r="B47" s="2" t="n"/>
      <c r="C47" s="14">
        <f>IF(B47="","",IFERROR(VLOOKUP(B47,'Cadastro'!$A$2:$H$101,2,FALSE),"Não localizado"))</f>
        <v/>
      </c>
      <c r="D47" s="14">
        <f>IF(B47="","",IFERROR(VLOOKUP(B47,'Cadastro'!$A$2:$H$101,3,FALSE),""))</f>
        <v/>
      </c>
      <c r="E47" s="14">
        <f>IF(B47="","",IFERROR(VLOOKUP(B47,'Cadastro'!$A$2:$H$101,4,FALSE),""))</f>
        <v/>
      </c>
      <c r="F47" s="8" t="n"/>
      <c r="G47" s="8" t="n"/>
      <c r="H47" s="8" t="n"/>
      <c r="I47" s="8" t="n"/>
      <c r="J47" s="4" t="n"/>
      <c r="K47" s="15">
        <f>IF(OR(B47="",G47="",I47=""),"",IFERROR((I47-G47)-IF(J47="",0,J47/24),""))</f>
        <v/>
      </c>
      <c r="L47" s="16">
        <f>IF(OR(B47="",F47="",G47=""),"",MAX(0,(G47-F47)*1440))</f>
        <v/>
      </c>
      <c r="M47" s="17">
        <f>IF(B47="","",IF(G47="","Falta",IF(G47&gt;F47+10/1440,"Atraso",IF(I47&lt;H47,"Saída antecipada","Presente"))))</f>
        <v/>
      </c>
      <c r="N47" s="12" t="n"/>
      <c r="O47" s="18">
        <f>IF(OR(B47="",K47=""),"",K47*24*IFERROR(VLOOKUP(B47,'Cadastro'!$A$2:$H$101,7,FALSE),0))</f>
        <v/>
      </c>
      <c r="P47" s="12" t="n"/>
    </row>
    <row r="48">
      <c r="A48" s="6" t="n"/>
      <c r="B48" s="2" t="n"/>
      <c r="C48" s="7">
        <f>IF(B48="","",IFERROR(VLOOKUP(B48,'Cadastro'!$A$2:$H$101,2,FALSE),"Não localizado"))</f>
        <v/>
      </c>
      <c r="D48" s="7">
        <f>IF(B48="","",IFERROR(VLOOKUP(B48,'Cadastro'!$A$2:$H$101,3,FALSE),""))</f>
        <v/>
      </c>
      <c r="E48" s="7">
        <f>IF(B48="","",IFERROR(VLOOKUP(B48,'Cadastro'!$A$2:$H$101,4,FALSE),""))</f>
        <v/>
      </c>
      <c r="F48" s="8" t="n"/>
      <c r="G48" s="8" t="n"/>
      <c r="H48" s="8" t="n"/>
      <c r="I48" s="8" t="n"/>
      <c r="J48" s="4" t="n"/>
      <c r="K48" s="9">
        <f>IF(OR(B48="",G48="",I48=""),"",IFERROR((I48-G48)-IF(J48="",0,J48/24),""))</f>
        <v/>
      </c>
      <c r="L48" s="10">
        <f>IF(OR(B48="",F48="",G48=""),"",MAX(0,(G48-F48)*1440))</f>
        <v/>
      </c>
      <c r="M48" s="11">
        <f>IF(B48="","",IF(G48="","Falta",IF(G48&gt;F48+10/1440,"Atraso",IF(I48&lt;H48,"Saída antecipada","Presente"))))</f>
        <v/>
      </c>
      <c r="N48" s="12" t="n"/>
      <c r="O48" s="13">
        <f>IF(OR(B48="",K48=""),"",K48*24*IFERROR(VLOOKUP(B48,'Cadastro'!$A$2:$H$101,7,FALSE),0))</f>
        <v/>
      </c>
      <c r="P48" s="12" t="n"/>
    </row>
    <row r="49">
      <c r="A49" s="6" t="n"/>
      <c r="B49" s="2" t="n"/>
      <c r="C49" s="14">
        <f>IF(B49="","",IFERROR(VLOOKUP(B49,'Cadastro'!$A$2:$H$101,2,FALSE),"Não localizado"))</f>
        <v/>
      </c>
      <c r="D49" s="14">
        <f>IF(B49="","",IFERROR(VLOOKUP(B49,'Cadastro'!$A$2:$H$101,3,FALSE),""))</f>
        <v/>
      </c>
      <c r="E49" s="14">
        <f>IF(B49="","",IFERROR(VLOOKUP(B49,'Cadastro'!$A$2:$H$101,4,FALSE),""))</f>
        <v/>
      </c>
      <c r="F49" s="8" t="n"/>
      <c r="G49" s="8" t="n"/>
      <c r="H49" s="8" t="n"/>
      <c r="I49" s="8" t="n"/>
      <c r="J49" s="4" t="n"/>
      <c r="K49" s="15">
        <f>IF(OR(B49="",G49="",I49=""),"",IFERROR((I49-G49)-IF(J49="",0,J49/24),""))</f>
        <v/>
      </c>
      <c r="L49" s="16">
        <f>IF(OR(B49="",F49="",G49=""),"",MAX(0,(G49-F49)*1440))</f>
        <v/>
      </c>
      <c r="M49" s="17">
        <f>IF(B49="","",IF(G49="","Falta",IF(G49&gt;F49+10/1440,"Atraso",IF(I49&lt;H49,"Saída antecipada","Presente"))))</f>
        <v/>
      </c>
      <c r="N49" s="12" t="n"/>
      <c r="O49" s="18">
        <f>IF(OR(B49="",K49=""),"",K49*24*IFERROR(VLOOKUP(B49,'Cadastro'!$A$2:$H$101,7,FALSE),0))</f>
        <v/>
      </c>
      <c r="P49" s="12" t="n"/>
    </row>
    <row r="50">
      <c r="A50" s="6" t="n"/>
      <c r="B50" s="2" t="n"/>
      <c r="C50" s="7">
        <f>IF(B50="","",IFERROR(VLOOKUP(B50,'Cadastro'!$A$2:$H$101,2,FALSE),"Não localizado"))</f>
        <v/>
      </c>
      <c r="D50" s="7">
        <f>IF(B50="","",IFERROR(VLOOKUP(B50,'Cadastro'!$A$2:$H$101,3,FALSE),""))</f>
        <v/>
      </c>
      <c r="E50" s="7">
        <f>IF(B50="","",IFERROR(VLOOKUP(B50,'Cadastro'!$A$2:$H$101,4,FALSE),""))</f>
        <v/>
      </c>
      <c r="F50" s="8" t="n"/>
      <c r="G50" s="8" t="n"/>
      <c r="H50" s="8" t="n"/>
      <c r="I50" s="8" t="n"/>
      <c r="J50" s="4" t="n"/>
      <c r="K50" s="9">
        <f>IF(OR(B50="",G50="",I50=""),"",IFERROR((I50-G50)-IF(J50="",0,J50/24),""))</f>
        <v/>
      </c>
      <c r="L50" s="10">
        <f>IF(OR(B50="",F50="",G50=""),"",MAX(0,(G50-F50)*1440))</f>
        <v/>
      </c>
      <c r="M50" s="11">
        <f>IF(B50="","",IF(G50="","Falta",IF(G50&gt;F50+10/1440,"Atraso",IF(I50&lt;H50,"Saída antecipada","Presente"))))</f>
        <v/>
      </c>
      <c r="N50" s="12" t="n"/>
      <c r="O50" s="13">
        <f>IF(OR(B50="",K50=""),"",K50*24*IFERROR(VLOOKUP(B50,'Cadastro'!$A$2:$H$101,7,FALSE),0))</f>
        <v/>
      </c>
      <c r="P50" s="12" t="n"/>
    </row>
    <row r="51">
      <c r="A51" s="6" t="n"/>
      <c r="B51" s="2" t="n"/>
      <c r="C51" s="14">
        <f>IF(B51="","",IFERROR(VLOOKUP(B51,'Cadastro'!$A$2:$H$101,2,FALSE),"Não localizado"))</f>
        <v/>
      </c>
      <c r="D51" s="14">
        <f>IF(B51="","",IFERROR(VLOOKUP(B51,'Cadastro'!$A$2:$H$101,3,FALSE),""))</f>
        <v/>
      </c>
      <c r="E51" s="14">
        <f>IF(B51="","",IFERROR(VLOOKUP(B51,'Cadastro'!$A$2:$H$101,4,FALSE),""))</f>
        <v/>
      </c>
      <c r="F51" s="8" t="n"/>
      <c r="G51" s="8" t="n"/>
      <c r="H51" s="8" t="n"/>
      <c r="I51" s="8" t="n"/>
      <c r="J51" s="4" t="n"/>
      <c r="K51" s="15">
        <f>IF(OR(B51="",G51="",I51=""),"",IFERROR((I51-G51)-IF(J51="",0,J51/24),""))</f>
        <v/>
      </c>
      <c r="L51" s="16">
        <f>IF(OR(B51="",F51="",G51=""),"",MAX(0,(G51-F51)*1440))</f>
        <v/>
      </c>
      <c r="M51" s="17">
        <f>IF(B51="","",IF(G51="","Falta",IF(G51&gt;F51+10/1440,"Atraso",IF(I51&lt;H51,"Saída antecipada","Presente"))))</f>
        <v/>
      </c>
      <c r="N51" s="12" t="n"/>
      <c r="O51" s="18">
        <f>IF(OR(B51="",K51=""),"",K51*24*IFERROR(VLOOKUP(B51,'Cadastro'!$A$2:$H$101,7,FALSE),0))</f>
        <v/>
      </c>
      <c r="P51" s="12" t="n"/>
    </row>
    <row r="52">
      <c r="A52" s="6" t="n"/>
      <c r="B52" s="2" t="n"/>
      <c r="C52" s="7">
        <f>IF(B52="","",IFERROR(VLOOKUP(B52,'Cadastro'!$A$2:$H$101,2,FALSE),"Não localizado"))</f>
        <v/>
      </c>
      <c r="D52" s="7">
        <f>IF(B52="","",IFERROR(VLOOKUP(B52,'Cadastro'!$A$2:$H$101,3,FALSE),""))</f>
        <v/>
      </c>
      <c r="E52" s="7">
        <f>IF(B52="","",IFERROR(VLOOKUP(B52,'Cadastro'!$A$2:$H$101,4,FALSE),""))</f>
        <v/>
      </c>
      <c r="F52" s="8" t="n"/>
      <c r="G52" s="8" t="n"/>
      <c r="H52" s="8" t="n"/>
      <c r="I52" s="8" t="n"/>
      <c r="J52" s="4" t="n"/>
      <c r="K52" s="9">
        <f>IF(OR(B52="",G52="",I52=""),"",IFERROR((I52-G52)-IF(J52="",0,J52/24),""))</f>
        <v/>
      </c>
      <c r="L52" s="10">
        <f>IF(OR(B52="",F52="",G52=""),"",MAX(0,(G52-F52)*1440))</f>
        <v/>
      </c>
      <c r="M52" s="11">
        <f>IF(B52="","",IF(G52="","Falta",IF(G52&gt;F52+10/1440,"Atraso",IF(I52&lt;H52,"Saída antecipada","Presente"))))</f>
        <v/>
      </c>
      <c r="N52" s="12" t="n"/>
      <c r="O52" s="13">
        <f>IF(OR(B52="",K52=""),"",K52*24*IFERROR(VLOOKUP(B52,'Cadastro'!$A$2:$H$101,7,FALSE),0))</f>
        <v/>
      </c>
      <c r="P52" s="12" t="n"/>
    </row>
    <row r="53">
      <c r="A53" s="6" t="n"/>
      <c r="B53" s="2" t="n"/>
      <c r="C53" s="14">
        <f>IF(B53="","",IFERROR(VLOOKUP(B53,'Cadastro'!$A$2:$H$101,2,FALSE),"Não localizado"))</f>
        <v/>
      </c>
      <c r="D53" s="14">
        <f>IF(B53="","",IFERROR(VLOOKUP(B53,'Cadastro'!$A$2:$H$101,3,FALSE),""))</f>
        <v/>
      </c>
      <c r="E53" s="14">
        <f>IF(B53="","",IFERROR(VLOOKUP(B53,'Cadastro'!$A$2:$H$101,4,FALSE),""))</f>
        <v/>
      </c>
      <c r="F53" s="8" t="n"/>
      <c r="G53" s="8" t="n"/>
      <c r="H53" s="8" t="n"/>
      <c r="I53" s="8" t="n"/>
      <c r="J53" s="4" t="n"/>
      <c r="K53" s="15">
        <f>IF(OR(B53="",G53="",I53=""),"",IFERROR((I53-G53)-IF(J53="",0,J53/24),""))</f>
        <v/>
      </c>
      <c r="L53" s="16">
        <f>IF(OR(B53="",F53="",G53=""),"",MAX(0,(G53-F53)*1440))</f>
        <v/>
      </c>
      <c r="M53" s="17">
        <f>IF(B53="","",IF(G53="","Falta",IF(G53&gt;F53+10/1440,"Atraso",IF(I53&lt;H53,"Saída antecipada","Presente"))))</f>
        <v/>
      </c>
      <c r="N53" s="12" t="n"/>
      <c r="O53" s="18">
        <f>IF(OR(B53="",K53=""),"",K53*24*IFERROR(VLOOKUP(B53,'Cadastro'!$A$2:$H$101,7,FALSE),0))</f>
        <v/>
      </c>
      <c r="P53" s="12" t="n"/>
    </row>
    <row r="54">
      <c r="A54" s="6" t="n"/>
      <c r="B54" s="2" t="n"/>
      <c r="C54" s="7">
        <f>IF(B54="","",IFERROR(VLOOKUP(B54,'Cadastro'!$A$2:$H$101,2,FALSE),"Não localizado"))</f>
        <v/>
      </c>
      <c r="D54" s="7">
        <f>IF(B54="","",IFERROR(VLOOKUP(B54,'Cadastro'!$A$2:$H$101,3,FALSE),""))</f>
        <v/>
      </c>
      <c r="E54" s="7">
        <f>IF(B54="","",IFERROR(VLOOKUP(B54,'Cadastro'!$A$2:$H$101,4,FALSE),""))</f>
        <v/>
      </c>
      <c r="F54" s="8" t="n"/>
      <c r="G54" s="8" t="n"/>
      <c r="H54" s="8" t="n"/>
      <c r="I54" s="8" t="n"/>
      <c r="J54" s="4" t="n"/>
      <c r="K54" s="9">
        <f>IF(OR(B54="",G54="",I54=""),"",IFERROR((I54-G54)-IF(J54="",0,J54/24),""))</f>
        <v/>
      </c>
      <c r="L54" s="10">
        <f>IF(OR(B54="",F54="",G54=""),"",MAX(0,(G54-F54)*1440))</f>
        <v/>
      </c>
      <c r="M54" s="11">
        <f>IF(B54="","",IF(G54="","Falta",IF(G54&gt;F54+10/1440,"Atraso",IF(I54&lt;H54,"Saída antecipada","Presente"))))</f>
        <v/>
      </c>
      <c r="N54" s="12" t="n"/>
      <c r="O54" s="13">
        <f>IF(OR(B54="",K54=""),"",K54*24*IFERROR(VLOOKUP(B54,'Cadastro'!$A$2:$H$101,7,FALSE),0))</f>
        <v/>
      </c>
      <c r="P54" s="12" t="n"/>
    </row>
    <row r="55">
      <c r="A55" s="6" t="n"/>
      <c r="B55" s="2" t="n"/>
      <c r="C55" s="14">
        <f>IF(B55="","",IFERROR(VLOOKUP(B55,'Cadastro'!$A$2:$H$101,2,FALSE),"Não localizado"))</f>
        <v/>
      </c>
      <c r="D55" s="14">
        <f>IF(B55="","",IFERROR(VLOOKUP(B55,'Cadastro'!$A$2:$H$101,3,FALSE),""))</f>
        <v/>
      </c>
      <c r="E55" s="14">
        <f>IF(B55="","",IFERROR(VLOOKUP(B55,'Cadastro'!$A$2:$H$101,4,FALSE),""))</f>
        <v/>
      </c>
      <c r="F55" s="8" t="n"/>
      <c r="G55" s="8" t="n"/>
      <c r="H55" s="8" t="n"/>
      <c r="I55" s="8" t="n"/>
      <c r="J55" s="4" t="n"/>
      <c r="K55" s="15">
        <f>IF(OR(B55="",G55="",I55=""),"",IFERROR((I55-G55)-IF(J55="",0,J55/24),""))</f>
        <v/>
      </c>
      <c r="L55" s="16">
        <f>IF(OR(B55="",F55="",G55=""),"",MAX(0,(G55-F55)*1440))</f>
        <v/>
      </c>
      <c r="M55" s="17">
        <f>IF(B55="","",IF(G55="","Falta",IF(G55&gt;F55+10/1440,"Atraso",IF(I55&lt;H55,"Saída antecipada","Presente"))))</f>
        <v/>
      </c>
      <c r="N55" s="12" t="n"/>
      <c r="O55" s="18">
        <f>IF(OR(B55="",K55=""),"",K55*24*IFERROR(VLOOKUP(B55,'Cadastro'!$A$2:$H$101,7,FALSE),0))</f>
        <v/>
      </c>
      <c r="P55" s="12" t="n"/>
    </row>
    <row r="56">
      <c r="A56" s="6" t="n"/>
      <c r="B56" s="2" t="n"/>
      <c r="C56" s="7">
        <f>IF(B56="","",IFERROR(VLOOKUP(B56,'Cadastro'!$A$2:$H$101,2,FALSE),"Não localizado"))</f>
        <v/>
      </c>
      <c r="D56" s="7">
        <f>IF(B56="","",IFERROR(VLOOKUP(B56,'Cadastro'!$A$2:$H$101,3,FALSE),""))</f>
        <v/>
      </c>
      <c r="E56" s="7">
        <f>IF(B56="","",IFERROR(VLOOKUP(B56,'Cadastro'!$A$2:$H$101,4,FALSE),""))</f>
        <v/>
      </c>
      <c r="F56" s="8" t="n"/>
      <c r="G56" s="8" t="n"/>
      <c r="H56" s="8" t="n"/>
      <c r="I56" s="8" t="n"/>
      <c r="J56" s="4" t="n"/>
      <c r="K56" s="9">
        <f>IF(OR(B56="",G56="",I56=""),"",IFERROR((I56-G56)-IF(J56="",0,J56/24),""))</f>
        <v/>
      </c>
      <c r="L56" s="10">
        <f>IF(OR(B56="",F56="",G56=""),"",MAX(0,(G56-F56)*1440))</f>
        <v/>
      </c>
      <c r="M56" s="11">
        <f>IF(B56="","",IF(G56="","Falta",IF(G56&gt;F56+10/1440,"Atraso",IF(I56&lt;H56,"Saída antecipada","Presente"))))</f>
        <v/>
      </c>
      <c r="N56" s="12" t="n"/>
      <c r="O56" s="13">
        <f>IF(OR(B56="",K56=""),"",K56*24*IFERROR(VLOOKUP(B56,'Cadastro'!$A$2:$H$101,7,FALSE),0))</f>
        <v/>
      </c>
      <c r="P56" s="12" t="n"/>
    </row>
    <row r="57">
      <c r="A57" s="6" t="n"/>
      <c r="B57" s="2" t="n"/>
      <c r="C57" s="14">
        <f>IF(B57="","",IFERROR(VLOOKUP(B57,'Cadastro'!$A$2:$H$101,2,FALSE),"Não localizado"))</f>
        <v/>
      </c>
      <c r="D57" s="14">
        <f>IF(B57="","",IFERROR(VLOOKUP(B57,'Cadastro'!$A$2:$H$101,3,FALSE),""))</f>
        <v/>
      </c>
      <c r="E57" s="14">
        <f>IF(B57="","",IFERROR(VLOOKUP(B57,'Cadastro'!$A$2:$H$101,4,FALSE),""))</f>
        <v/>
      </c>
      <c r="F57" s="8" t="n"/>
      <c r="G57" s="8" t="n"/>
      <c r="H57" s="8" t="n"/>
      <c r="I57" s="8" t="n"/>
      <c r="J57" s="4" t="n"/>
      <c r="K57" s="15">
        <f>IF(OR(B57="",G57="",I57=""),"",IFERROR((I57-G57)-IF(J57="",0,J57/24),""))</f>
        <v/>
      </c>
      <c r="L57" s="16">
        <f>IF(OR(B57="",F57="",G57=""),"",MAX(0,(G57-F57)*1440))</f>
        <v/>
      </c>
      <c r="M57" s="17">
        <f>IF(B57="","",IF(G57="","Falta",IF(G57&gt;F57+10/1440,"Atraso",IF(I57&lt;H57,"Saída antecipada","Presente"))))</f>
        <v/>
      </c>
      <c r="N57" s="12" t="n"/>
      <c r="O57" s="18">
        <f>IF(OR(B57="",K57=""),"",K57*24*IFERROR(VLOOKUP(B57,'Cadastro'!$A$2:$H$101,7,FALSE),0))</f>
        <v/>
      </c>
      <c r="P57" s="12" t="n"/>
    </row>
    <row r="58">
      <c r="A58" s="6" t="n"/>
      <c r="B58" s="2" t="n"/>
      <c r="C58" s="7">
        <f>IF(B58="","",IFERROR(VLOOKUP(B58,'Cadastro'!$A$2:$H$101,2,FALSE),"Não localizado"))</f>
        <v/>
      </c>
      <c r="D58" s="7">
        <f>IF(B58="","",IFERROR(VLOOKUP(B58,'Cadastro'!$A$2:$H$101,3,FALSE),""))</f>
        <v/>
      </c>
      <c r="E58" s="7">
        <f>IF(B58="","",IFERROR(VLOOKUP(B58,'Cadastro'!$A$2:$H$101,4,FALSE),""))</f>
        <v/>
      </c>
      <c r="F58" s="8" t="n"/>
      <c r="G58" s="8" t="n"/>
      <c r="H58" s="8" t="n"/>
      <c r="I58" s="8" t="n"/>
      <c r="J58" s="4" t="n"/>
      <c r="K58" s="9">
        <f>IF(OR(B58="",G58="",I58=""),"",IFERROR((I58-G58)-IF(J58="",0,J58/24),""))</f>
        <v/>
      </c>
      <c r="L58" s="10">
        <f>IF(OR(B58="",F58="",G58=""),"",MAX(0,(G58-F58)*1440))</f>
        <v/>
      </c>
      <c r="M58" s="11">
        <f>IF(B58="","",IF(G58="","Falta",IF(G58&gt;F58+10/1440,"Atraso",IF(I58&lt;H58,"Saída antecipada","Presente"))))</f>
        <v/>
      </c>
      <c r="N58" s="12" t="n"/>
      <c r="O58" s="13">
        <f>IF(OR(B58="",K58=""),"",K58*24*IFERROR(VLOOKUP(B58,'Cadastro'!$A$2:$H$101,7,FALSE),0))</f>
        <v/>
      </c>
      <c r="P58" s="12" t="n"/>
    </row>
    <row r="59">
      <c r="A59" s="6" t="n"/>
      <c r="B59" s="2" t="n"/>
      <c r="C59" s="14">
        <f>IF(B59="","",IFERROR(VLOOKUP(B59,'Cadastro'!$A$2:$H$101,2,FALSE),"Não localizado"))</f>
        <v/>
      </c>
      <c r="D59" s="14">
        <f>IF(B59="","",IFERROR(VLOOKUP(B59,'Cadastro'!$A$2:$H$101,3,FALSE),""))</f>
        <v/>
      </c>
      <c r="E59" s="14">
        <f>IF(B59="","",IFERROR(VLOOKUP(B59,'Cadastro'!$A$2:$H$101,4,FALSE),""))</f>
        <v/>
      </c>
      <c r="F59" s="8" t="n"/>
      <c r="G59" s="8" t="n"/>
      <c r="H59" s="8" t="n"/>
      <c r="I59" s="8" t="n"/>
      <c r="J59" s="4" t="n"/>
      <c r="K59" s="15">
        <f>IF(OR(B59="",G59="",I59=""),"",IFERROR((I59-G59)-IF(J59="",0,J59/24),""))</f>
        <v/>
      </c>
      <c r="L59" s="16">
        <f>IF(OR(B59="",F59="",G59=""),"",MAX(0,(G59-F59)*1440))</f>
        <v/>
      </c>
      <c r="M59" s="17">
        <f>IF(B59="","",IF(G59="","Falta",IF(G59&gt;F59+10/1440,"Atraso",IF(I59&lt;H59,"Saída antecipada","Presente"))))</f>
        <v/>
      </c>
      <c r="N59" s="12" t="n"/>
      <c r="O59" s="18">
        <f>IF(OR(B59="",K59=""),"",K59*24*IFERROR(VLOOKUP(B59,'Cadastro'!$A$2:$H$101,7,FALSE),0))</f>
        <v/>
      </c>
      <c r="P59" s="12" t="n"/>
    </row>
    <row r="60">
      <c r="A60" s="6" t="n"/>
      <c r="B60" s="2" t="n"/>
      <c r="C60" s="7">
        <f>IF(B60="","",IFERROR(VLOOKUP(B60,'Cadastro'!$A$2:$H$101,2,FALSE),"Não localizado"))</f>
        <v/>
      </c>
      <c r="D60" s="7">
        <f>IF(B60="","",IFERROR(VLOOKUP(B60,'Cadastro'!$A$2:$H$101,3,FALSE),""))</f>
        <v/>
      </c>
      <c r="E60" s="7">
        <f>IF(B60="","",IFERROR(VLOOKUP(B60,'Cadastro'!$A$2:$H$101,4,FALSE),""))</f>
        <v/>
      </c>
      <c r="F60" s="8" t="n"/>
      <c r="G60" s="8" t="n"/>
      <c r="H60" s="8" t="n"/>
      <c r="I60" s="8" t="n"/>
      <c r="J60" s="4" t="n"/>
      <c r="K60" s="9">
        <f>IF(OR(B60="",G60="",I60=""),"",IFERROR((I60-G60)-IF(J60="",0,J60/24),""))</f>
        <v/>
      </c>
      <c r="L60" s="10">
        <f>IF(OR(B60="",F60="",G60=""),"",MAX(0,(G60-F60)*1440))</f>
        <v/>
      </c>
      <c r="M60" s="11">
        <f>IF(B60="","",IF(G60="","Falta",IF(G60&gt;F60+10/1440,"Atraso",IF(I60&lt;H60,"Saída antecipada","Presente"))))</f>
        <v/>
      </c>
      <c r="N60" s="12" t="n"/>
      <c r="O60" s="13">
        <f>IF(OR(B60="",K60=""),"",K60*24*IFERROR(VLOOKUP(B60,'Cadastro'!$A$2:$H$101,7,FALSE),0))</f>
        <v/>
      </c>
      <c r="P60" s="12" t="n"/>
    </row>
    <row r="61">
      <c r="A61" s="6" t="n"/>
      <c r="B61" s="2" t="n"/>
      <c r="C61" s="14">
        <f>IF(B61="","",IFERROR(VLOOKUP(B61,'Cadastro'!$A$2:$H$101,2,FALSE),"Não localizado"))</f>
        <v/>
      </c>
      <c r="D61" s="14">
        <f>IF(B61="","",IFERROR(VLOOKUP(B61,'Cadastro'!$A$2:$H$101,3,FALSE),""))</f>
        <v/>
      </c>
      <c r="E61" s="14">
        <f>IF(B61="","",IFERROR(VLOOKUP(B61,'Cadastro'!$A$2:$H$101,4,FALSE),""))</f>
        <v/>
      </c>
      <c r="F61" s="8" t="n"/>
      <c r="G61" s="8" t="n"/>
      <c r="H61" s="8" t="n"/>
      <c r="I61" s="8" t="n"/>
      <c r="J61" s="4" t="n"/>
      <c r="K61" s="15">
        <f>IF(OR(B61="",G61="",I61=""),"",IFERROR((I61-G61)-IF(J61="",0,J61/24),""))</f>
        <v/>
      </c>
      <c r="L61" s="16">
        <f>IF(OR(B61="",F61="",G61=""),"",MAX(0,(G61-F61)*1440))</f>
        <v/>
      </c>
      <c r="M61" s="17">
        <f>IF(B61="","",IF(G61="","Falta",IF(G61&gt;F61+10/1440,"Atraso",IF(I61&lt;H61,"Saída antecipada","Presente"))))</f>
        <v/>
      </c>
      <c r="N61" s="12" t="n"/>
      <c r="O61" s="18">
        <f>IF(OR(B61="",K61=""),"",K61*24*IFERROR(VLOOKUP(B61,'Cadastro'!$A$2:$H$101,7,FALSE),0))</f>
        <v/>
      </c>
      <c r="P61" s="12" t="n"/>
    </row>
    <row r="62">
      <c r="A62" s="6" t="n"/>
      <c r="B62" s="2" t="n"/>
      <c r="C62" s="7">
        <f>IF(B62="","",IFERROR(VLOOKUP(B62,'Cadastro'!$A$2:$H$101,2,FALSE),"Não localizado"))</f>
        <v/>
      </c>
      <c r="D62" s="7">
        <f>IF(B62="","",IFERROR(VLOOKUP(B62,'Cadastro'!$A$2:$H$101,3,FALSE),""))</f>
        <v/>
      </c>
      <c r="E62" s="7">
        <f>IF(B62="","",IFERROR(VLOOKUP(B62,'Cadastro'!$A$2:$H$101,4,FALSE),""))</f>
        <v/>
      </c>
      <c r="F62" s="8" t="n"/>
      <c r="G62" s="8" t="n"/>
      <c r="H62" s="8" t="n"/>
      <c r="I62" s="8" t="n"/>
      <c r="J62" s="4" t="n"/>
      <c r="K62" s="9">
        <f>IF(OR(B62="",G62="",I62=""),"",IFERROR((I62-G62)-IF(J62="",0,J62/24),""))</f>
        <v/>
      </c>
      <c r="L62" s="10">
        <f>IF(OR(B62="",F62="",G62=""),"",MAX(0,(G62-F62)*1440))</f>
        <v/>
      </c>
      <c r="M62" s="11">
        <f>IF(B62="","",IF(G62="","Falta",IF(G62&gt;F62+10/1440,"Atraso",IF(I62&lt;H62,"Saída antecipada","Presente"))))</f>
        <v/>
      </c>
      <c r="N62" s="12" t="n"/>
      <c r="O62" s="13">
        <f>IF(OR(B62="",K62=""),"",K62*24*IFERROR(VLOOKUP(B62,'Cadastro'!$A$2:$H$101,7,FALSE),0))</f>
        <v/>
      </c>
      <c r="P62" s="12" t="n"/>
    </row>
    <row r="63">
      <c r="A63" s="6" t="n"/>
      <c r="B63" s="2" t="n"/>
      <c r="C63" s="14">
        <f>IF(B63="","",IFERROR(VLOOKUP(B63,'Cadastro'!$A$2:$H$101,2,FALSE),"Não localizado"))</f>
        <v/>
      </c>
      <c r="D63" s="14">
        <f>IF(B63="","",IFERROR(VLOOKUP(B63,'Cadastro'!$A$2:$H$101,3,FALSE),""))</f>
        <v/>
      </c>
      <c r="E63" s="14">
        <f>IF(B63="","",IFERROR(VLOOKUP(B63,'Cadastro'!$A$2:$H$101,4,FALSE),""))</f>
        <v/>
      </c>
      <c r="F63" s="8" t="n"/>
      <c r="G63" s="8" t="n"/>
      <c r="H63" s="8" t="n"/>
      <c r="I63" s="8" t="n"/>
      <c r="J63" s="4" t="n"/>
      <c r="K63" s="15">
        <f>IF(OR(B63="",G63="",I63=""),"",IFERROR((I63-G63)-IF(J63="",0,J63/24),""))</f>
        <v/>
      </c>
      <c r="L63" s="16">
        <f>IF(OR(B63="",F63="",G63=""),"",MAX(0,(G63-F63)*1440))</f>
        <v/>
      </c>
      <c r="M63" s="17">
        <f>IF(B63="","",IF(G63="","Falta",IF(G63&gt;F63+10/1440,"Atraso",IF(I63&lt;H63,"Saída antecipada","Presente"))))</f>
        <v/>
      </c>
      <c r="N63" s="12" t="n"/>
      <c r="O63" s="18">
        <f>IF(OR(B63="",K63=""),"",K63*24*IFERROR(VLOOKUP(B63,'Cadastro'!$A$2:$H$101,7,FALSE),0))</f>
        <v/>
      </c>
      <c r="P63" s="12" t="n"/>
    </row>
    <row r="64">
      <c r="A64" s="6" t="n"/>
      <c r="B64" s="2" t="n"/>
      <c r="C64" s="7">
        <f>IF(B64="","",IFERROR(VLOOKUP(B64,'Cadastro'!$A$2:$H$101,2,FALSE),"Não localizado"))</f>
        <v/>
      </c>
      <c r="D64" s="7">
        <f>IF(B64="","",IFERROR(VLOOKUP(B64,'Cadastro'!$A$2:$H$101,3,FALSE),""))</f>
        <v/>
      </c>
      <c r="E64" s="7">
        <f>IF(B64="","",IFERROR(VLOOKUP(B64,'Cadastro'!$A$2:$H$101,4,FALSE),""))</f>
        <v/>
      </c>
      <c r="F64" s="8" t="n"/>
      <c r="G64" s="8" t="n"/>
      <c r="H64" s="8" t="n"/>
      <c r="I64" s="8" t="n"/>
      <c r="J64" s="4" t="n"/>
      <c r="K64" s="9">
        <f>IF(OR(B64="",G64="",I64=""),"",IFERROR((I64-G64)-IF(J64="",0,J64/24),""))</f>
        <v/>
      </c>
      <c r="L64" s="10">
        <f>IF(OR(B64="",F64="",G64=""),"",MAX(0,(G64-F64)*1440))</f>
        <v/>
      </c>
      <c r="M64" s="11">
        <f>IF(B64="","",IF(G64="","Falta",IF(G64&gt;F64+10/1440,"Atraso",IF(I64&lt;H64,"Saída antecipada","Presente"))))</f>
        <v/>
      </c>
      <c r="N64" s="12" t="n"/>
      <c r="O64" s="13">
        <f>IF(OR(B64="",K64=""),"",K64*24*IFERROR(VLOOKUP(B64,'Cadastro'!$A$2:$H$101,7,FALSE),0))</f>
        <v/>
      </c>
      <c r="P64" s="12" t="n"/>
    </row>
    <row r="65">
      <c r="A65" s="6" t="n"/>
      <c r="B65" s="2" t="n"/>
      <c r="C65" s="14">
        <f>IF(B65="","",IFERROR(VLOOKUP(B65,'Cadastro'!$A$2:$H$101,2,FALSE),"Não localizado"))</f>
        <v/>
      </c>
      <c r="D65" s="14">
        <f>IF(B65="","",IFERROR(VLOOKUP(B65,'Cadastro'!$A$2:$H$101,3,FALSE),""))</f>
        <v/>
      </c>
      <c r="E65" s="14">
        <f>IF(B65="","",IFERROR(VLOOKUP(B65,'Cadastro'!$A$2:$H$101,4,FALSE),""))</f>
        <v/>
      </c>
      <c r="F65" s="8" t="n"/>
      <c r="G65" s="8" t="n"/>
      <c r="H65" s="8" t="n"/>
      <c r="I65" s="8" t="n"/>
      <c r="J65" s="4" t="n"/>
      <c r="K65" s="15">
        <f>IF(OR(B65="",G65="",I65=""),"",IFERROR((I65-G65)-IF(J65="",0,J65/24),""))</f>
        <v/>
      </c>
      <c r="L65" s="16">
        <f>IF(OR(B65="",F65="",G65=""),"",MAX(0,(G65-F65)*1440))</f>
        <v/>
      </c>
      <c r="M65" s="17">
        <f>IF(B65="","",IF(G65="","Falta",IF(G65&gt;F65+10/1440,"Atraso",IF(I65&lt;H65,"Saída antecipada","Presente"))))</f>
        <v/>
      </c>
      <c r="N65" s="12" t="n"/>
      <c r="O65" s="18">
        <f>IF(OR(B65="",K65=""),"",K65*24*IFERROR(VLOOKUP(B65,'Cadastro'!$A$2:$H$101,7,FALSE),0))</f>
        <v/>
      </c>
      <c r="P65" s="12" t="n"/>
    </row>
    <row r="66">
      <c r="A66" s="6" t="n"/>
      <c r="B66" s="2" t="n"/>
      <c r="C66" s="7">
        <f>IF(B66="","",IFERROR(VLOOKUP(B66,'Cadastro'!$A$2:$H$101,2,FALSE),"Não localizado"))</f>
        <v/>
      </c>
      <c r="D66" s="7">
        <f>IF(B66="","",IFERROR(VLOOKUP(B66,'Cadastro'!$A$2:$H$101,3,FALSE),""))</f>
        <v/>
      </c>
      <c r="E66" s="7">
        <f>IF(B66="","",IFERROR(VLOOKUP(B66,'Cadastro'!$A$2:$H$101,4,FALSE),""))</f>
        <v/>
      </c>
      <c r="F66" s="8" t="n"/>
      <c r="G66" s="8" t="n"/>
      <c r="H66" s="8" t="n"/>
      <c r="I66" s="8" t="n"/>
      <c r="J66" s="4" t="n"/>
      <c r="K66" s="9">
        <f>IF(OR(B66="",G66="",I66=""),"",IFERROR((I66-G66)-IF(J66="",0,J66/24),""))</f>
        <v/>
      </c>
      <c r="L66" s="10">
        <f>IF(OR(B66="",F66="",G66=""),"",MAX(0,(G66-F66)*1440))</f>
        <v/>
      </c>
      <c r="M66" s="11">
        <f>IF(B66="","",IF(G66="","Falta",IF(G66&gt;F66+10/1440,"Atraso",IF(I66&lt;H66,"Saída antecipada","Presente"))))</f>
        <v/>
      </c>
      <c r="N66" s="12" t="n"/>
      <c r="O66" s="13">
        <f>IF(OR(B66="",K66=""),"",K66*24*IFERROR(VLOOKUP(B66,'Cadastro'!$A$2:$H$101,7,FALSE),0))</f>
        <v/>
      </c>
      <c r="P66" s="12" t="n"/>
    </row>
    <row r="67">
      <c r="A67" s="6" t="n"/>
      <c r="B67" s="2" t="n"/>
      <c r="C67" s="14">
        <f>IF(B67="","",IFERROR(VLOOKUP(B67,'Cadastro'!$A$2:$H$101,2,FALSE),"Não localizado"))</f>
        <v/>
      </c>
      <c r="D67" s="14">
        <f>IF(B67="","",IFERROR(VLOOKUP(B67,'Cadastro'!$A$2:$H$101,3,FALSE),""))</f>
        <v/>
      </c>
      <c r="E67" s="14">
        <f>IF(B67="","",IFERROR(VLOOKUP(B67,'Cadastro'!$A$2:$H$101,4,FALSE),""))</f>
        <v/>
      </c>
      <c r="F67" s="8" t="n"/>
      <c r="G67" s="8" t="n"/>
      <c r="H67" s="8" t="n"/>
      <c r="I67" s="8" t="n"/>
      <c r="J67" s="4" t="n"/>
      <c r="K67" s="15">
        <f>IF(OR(B67="",G67="",I67=""),"",IFERROR((I67-G67)-IF(J67="",0,J67/24),""))</f>
        <v/>
      </c>
      <c r="L67" s="16">
        <f>IF(OR(B67="",F67="",G67=""),"",MAX(0,(G67-F67)*1440))</f>
        <v/>
      </c>
      <c r="M67" s="17">
        <f>IF(B67="","",IF(G67="","Falta",IF(G67&gt;F67+10/1440,"Atraso",IF(I67&lt;H67,"Saída antecipada","Presente"))))</f>
        <v/>
      </c>
      <c r="N67" s="12" t="n"/>
      <c r="O67" s="18">
        <f>IF(OR(B67="",K67=""),"",K67*24*IFERROR(VLOOKUP(B67,'Cadastro'!$A$2:$H$101,7,FALSE),0))</f>
        <v/>
      </c>
      <c r="P67" s="12" t="n"/>
    </row>
    <row r="68">
      <c r="A68" s="6" t="n"/>
      <c r="B68" s="2" t="n"/>
      <c r="C68" s="7">
        <f>IF(B68="","",IFERROR(VLOOKUP(B68,'Cadastro'!$A$2:$H$101,2,FALSE),"Não localizado"))</f>
        <v/>
      </c>
      <c r="D68" s="7">
        <f>IF(B68="","",IFERROR(VLOOKUP(B68,'Cadastro'!$A$2:$H$101,3,FALSE),""))</f>
        <v/>
      </c>
      <c r="E68" s="7">
        <f>IF(B68="","",IFERROR(VLOOKUP(B68,'Cadastro'!$A$2:$H$101,4,FALSE),""))</f>
        <v/>
      </c>
      <c r="F68" s="8" t="n"/>
      <c r="G68" s="8" t="n"/>
      <c r="H68" s="8" t="n"/>
      <c r="I68" s="8" t="n"/>
      <c r="J68" s="4" t="n"/>
      <c r="K68" s="9">
        <f>IF(OR(B68="",G68="",I68=""),"",IFERROR((I68-G68)-IF(J68="",0,J68/24),""))</f>
        <v/>
      </c>
      <c r="L68" s="10">
        <f>IF(OR(B68="",F68="",G68=""),"",MAX(0,(G68-F68)*1440))</f>
        <v/>
      </c>
      <c r="M68" s="11">
        <f>IF(B68="","",IF(G68="","Falta",IF(G68&gt;F68+10/1440,"Atraso",IF(I68&lt;H68,"Saída antecipada","Presente"))))</f>
        <v/>
      </c>
      <c r="N68" s="12" t="n"/>
      <c r="O68" s="13">
        <f>IF(OR(B68="",K68=""),"",K68*24*IFERROR(VLOOKUP(B68,'Cadastro'!$A$2:$H$101,7,FALSE),0))</f>
        <v/>
      </c>
      <c r="P68" s="12" t="n"/>
    </row>
    <row r="69">
      <c r="A69" s="6" t="n"/>
      <c r="B69" s="2" t="n"/>
      <c r="C69" s="14">
        <f>IF(B69="","",IFERROR(VLOOKUP(B69,'Cadastro'!$A$2:$H$101,2,FALSE),"Não localizado"))</f>
        <v/>
      </c>
      <c r="D69" s="14">
        <f>IF(B69="","",IFERROR(VLOOKUP(B69,'Cadastro'!$A$2:$H$101,3,FALSE),""))</f>
        <v/>
      </c>
      <c r="E69" s="14">
        <f>IF(B69="","",IFERROR(VLOOKUP(B69,'Cadastro'!$A$2:$H$101,4,FALSE),""))</f>
        <v/>
      </c>
      <c r="F69" s="8" t="n"/>
      <c r="G69" s="8" t="n"/>
      <c r="H69" s="8" t="n"/>
      <c r="I69" s="8" t="n"/>
      <c r="J69" s="4" t="n"/>
      <c r="K69" s="15">
        <f>IF(OR(B69="",G69="",I69=""),"",IFERROR((I69-G69)-IF(J69="",0,J69/24),""))</f>
        <v/>
      </c>
      <c r="L69" s="16">
        <f>IF(OR(B69="",F69="",G69=""),"",MAX(0,(G69-F69)*1440))</f>
        <v/>
      </c>
      <c r="M69" s="17">
        <f>IF(B69="","",IF(G69="","Falta",IF(G69&gt;F69+10/1440,"Atraso",IF(I69&lt;H69,"Saída antecipada","Presente"))))</f>
        <v/>
      </c>
      <c r="N69" s="12" t="n"/>
      <c r="O69" s="18">
        <f>IF(OR(B69="",K69=""),"",K69*24*IFERROR(VLOOKUP(B69,'Cadastro'!$A$2:$H$101,7,FALSE),0))</f>
        <v/>
      </c>
      <c r="P69" s="12" t="n"/>
    </row>
    <row r="70">
      <c r="A70" s="6" t="n"/>
      <c r="B70" s="2" t="n"/>
      <c r="C70" s="7">
        <f>IF(B70="","",IFERROR(VLOOKUP(B70,'Cadastro'!$A$2:$H$101,2,FALSE),"Não localizado"))</f>
        <v/>
      </c>
      <c r="D70" s="7">
        <f>IF(B70="","",IFERROR(VLOOKUP(B70,'Cadastro'!$A$2:$H$101,3,FALSE),""))</f>
        <v/>
      </c>
      <c r="E70" s="7">
        <f>IF(B70="","",IFERROR(VLOOKUP(B70,'Cadastro'!$A$2:$H$101,4,FALSE),""))</f>
        <v/>
      </c>
      <c r="F70" s="8" t="n"/>
      <c r="G70" s="8" t="n"/>
      <c r="H70" s="8" t="n"/>
      <c r="I70" s="8" t="n"/>
      <c r="J70" s="4" t="n"/>
      <c r="K70" s="9">
        <f>IF(OR(B70="",G70="",I70=""),"",IFERROR((I70-G70)-IF(J70="",0,J70/24),""))</f>
        <v/>
      </c>
      <c r="L70" s="10">
        <f>IF(OR(B70="",F70="",G70=""),"",MAX(0,(G70-F70)*1440))</f>
        <v/>
      </c>
      <c r="M70" s="11">
        <f>IF(B70="","",IF(G70="","Falta",IF(G70&gt;F70+10/1440,"Atraso",IF(I70&lt;H70,"Saída antecipada","Presente"))))</f>
        <v/>
      </c>
      <c r="N70" s="12" t="n"/>
      <c r="O70" s="13">
        <f>IF(OR(B70="",K70=""),"",K70*24*IFERROR(VLOOKUP(B70,'Cadastro'!$A$2:$H$101,7,FALSE),0))</f>
        <v/>
      </c>
      <c r="P70" s="12" t="n"/>
    </row>
    <row r="71">
      <c r="A71" s="6" t="n"/>
      <c r="B71" s="2" t="n"/>
      <c r="C71" s="14">
        <f>IF(B71="","",IFERROR(VLOOKUP(B71,'Cadastro'!$A$2:$H$101,2,FALSE),"Não localizado"))</f>
        <v/>
      </c>
      <c r="D71" s="14">
        <f>IF(B71="","",IFERROR(VLOOKUP(B71,'Cadastro'!$A$2:$H$101,3,FALSE),""))</f>
        <v/>
      </c>
      <c r="E71" s="14">
        <f>IF(B71="","",IFERROR(VLOOKUP(B71,'Cadastro'!$A$2:$H$101,4,FALSE),""))</f>
        <v/>
      </c>
      <c r="F71" s="8" t="n"/>
      <c r="G71" s="8" t="n"/>
      <c r="H71" s="8" t="n"/>
      <c r="I71" s="8" t="n"/>
      <c r="J71" s="4" t="n"/>
      <c r="K71" s="15">
        <f>IF(OR(B71="",G71="",I71=""),"",IFERROR((I71-G71)-IF(J71="",0,J71/24),""))</f>
        <v/>
      </c>
      <c r="L71" s="16">
        <f>IF(OR(B71="",F71="",G71=""),"",MAX(0,(G71-F71)*1440))</f>
        <v/>
      </c>
      <c r="M71" s="17">
        <f>IF(B71="","",IF(G71="","Falta",IF(G71&gt;F71+10/1440,"Atraso",IF(I71&lt;H71,"Saída antecipada","Presente"))))</f>
        <v/>
      </c>
      <c r="N71" s="12" t="n"/>
      <c r="O71" s="18">
        <f>IF(OR(B71="",K71=""),"",K71*24*IFERROR(VLOOKUP(B71,'Cadastro'!$A$2:$H$101,7,FALSE),0))</f>
        <v/>
      </c>
      <c r="P71" s="12" t="n"/>
    </row>
    <row r="72">
      <c r="A72" s="6" t="n"/>
      <c r="B72" s="2" t="n"/>
      <c r="C72" s="7">
        <f>IF(B72="","",IFERROR(VLOOKUP(B72,'Cadastro'!$A$2:$H$101,2,FALSE),"Não localizado"))</f>
        <v/>
      </c>
      <c r="D72" s="7">
        <f>IF(B72="","",IFERROR(VLOOKUP(B72,'Cadastro'!$A$2:$H$101,3,FALSE),""))</f>
        <v/>
      </c>
      <c r="E72" s="7">
        <f>IF(B72="","",IFERROR(VLOOKUP(B72,'Cadastro'!$A$2:$H$101,4,FALSE),""))</f>
        <v/>
      </c>
      <c r="F72" s="8" t="n"/>
      <c r="G72" s="8" t="n"/>
      <c r="H72" s="8" t="n"/>
      <c r="I72" s="8" t="n"/>
      <c r="J72" s="4" t="n"/>
      <c r="K72" s="9">
        <f>IF(OR(B72="",G72="",I72=""),"",IFERROR((I72-G72)-IF(J72="",0,J72/24),""))</f>
        <v/>
      </c>
      <c r="L72" s="10">
        <f>IF(OR(B72="",F72="",G72=""),"",MAX(0,(G72-F72)*1440))</f>
        <v/>
      </c>
      <c r="M72" s="11">
        <f>IF(B72="","",IF(G72="","Falta",IF(G72&gt;F72+10/1440,"Atraso",IF(I72&lt;H72,"Saída antecipada","Presente"))))</f>
        <v/>
      </c>
      <c r="N72" s="12" t="n"/>
      <c r="O72" s="13">
        <f>IF(OR(B72="",K72=""),"",K72*24*IFERROR(VLOOKUP(B72,'Cadastro'!$A$2:$H$101,7,FALSE),0))</f>
        <v/>
      </c>
      <c r="P72" s="12" t="n"/>
    </row>
    <row r="73">
      <c r="A73" s="6" t="n"/>
      <c r="B73" s="2" t="n"/>
      <c r="C73" s="14">
        <f>IF(B73="","",IFERROR(VLOOKUP(B73,'Cadastro'!$A$2:$H$101,2,FALSE),"Não localizado"))</f>
        <v/>
      </c>
      <c r="D73" s="14">
        <f>IF(B73="","",IFERROR(VLOOKUP(B73,'Cadastro'!$A$2:$H$101,3,FALSE),""))</f>
        <v/>
      </c>
      <c r="E73" s="14">
        <f>IF(B73="","",IFERROR(VLOOKUP(B73,'Cadastro'!$A$2:$H$101,4,FALSE),""))</f>
        <v/>
      </c>
      <c r="F73" s="8" t="n"/>
      <c r="G73" s="8" t="n"/>
      <c r="H73" s="8" t="n"/>
      <c r="I73" s="8" t="n"/>
      <c r="J73" s="4" t="n"/>
      <c r="K73" s="15">
        <f>IF(OR(B73="",G73="",I73=""),"",IFERROR((I73-G73)-IF(J73="",0,J73/24),""))</f>
        <v/>
      </c>
      <c r="L73" s="16">
        <f>IF(OR(B73="",F73="",G73=""),"",MAX(0,(G73-F73)*1440))</f>
        <v/>
      </c>
      <c r="M73" s="17">
        <f>IF(B73="","",IF(G73="","Falta",IF(G73&gt;F73+10/1440,"Atraso",IF(I73&lt;H73,"Saída antecipada","Presente"))))</f>
        <v/>
      </c>
      <c r="N73" s="12" t="n"/>
      <c r="O73" s="18">
        <f>IF(OR(B73="",K73=""),"",K73*24*IFERROR(VLOOKUP(B73,'Cadastro'!$A$2:$H$101,7,FALSE),0))</f>
        <v/>
      </c>
      <c r="P73" s="12" t="n"/>
    </row>
    <row r="74">
      <c r="A74" s="6" t="n"/>
      <c r="B74" s="2" t="n"/>
      <c r="C74" s="7">
        <f>IF(B74="","",IFERROR(VLOOKUP(B74,'Cadastro'!$A$2:$H$101,2,FALSE),"Não localizado"))</f>
        <v/>
      </c>
      <c r="D74" s="7">
        <f>IF(B74="","",IFERROR(VLOOKUP(B74,'Cadastro'!$A$2:$H$101,3,FALSE),""))</f>
        <v/>
      </c>
      <c r="E74" s="7">
        <f>IF(B74="","",IFERROR(VLOOKUP(B74,'Cadastro'!$A$2:$H$101,4,FALSE),""))</f>
        <v/>
      </c>
      <c r="F74" s="8" t="n"/>
      <c r="G74" s="8" t="n"/>
      <c r="H74" s="8" t="n"/>
      <c r="I74" s="8" t="n"/>
      <c r="J74" s="4" t="n"/>
      <c r="K74" s="9">
        <f>IF(OR(B74="",G74="",I74=""),"",IFERROR((I74-G74)-IF(J74="",0,J74/24),""))</f>
        <v/>
      </c>
      <c r="L74" s="10">
        <f>IF(OR(B74="",F74="",G74=""),"",MAX(0,(G74-F74)*1440))</f>
        <v/>
      </c>
      <c r="M74" s="11">
        <f>IF(B74="","",IF(G74="","Falta",IF(G74&gt;F74+10/1440,"Atraso",IF(I74&lt;H74,"Saída antecipada","Presente"))))</f>
        <v/>
      </c>
      <c r="N74" s="12" t="n"/>
      <c r="O74" s="13">
        <f>IF(OR(B74="",K74=""),"",K74*24*IFERROR(VLOOKUP(B74,'Cadastro'!$A$2:$H$101,7,FALSE),0))</f>
        <v/>
      </c>
      <c r="P74" s="12" t="n"/>
    </row>
    <row r="75">
      <c r="A75" s="6" t="n"/>
      <c r="B75" s="2" t="n"/>
      <c r="C75" s="14">
        <f>IF(B75="","",IFERROR(VLOOKUP(B75,'Cadastro'!$A$2:$H$101,2,FALSE),"Não localizado"))</f>
        <v/>
      </c>
      <c r="D75" s="14">
        <f>IF(B75="","",IFERROR(VLOOKUP(B75,'Cadastro'!$A$2:$H$101,3,FALSE),""))</f>
        <v/>
      </c>
      <c r="E75" s="14">
        <f>IF(B75="","",IFERROR(VLOOKUP(B75,'Cadastro'!$A$2:$H$101,4,FALSE),""))</f>
        <v/>
      </c>
      <c r="F75" s="8" t="n"/>
      <c r="G75" s="8" t="n"/>
      <c r="H75" s="8" t="n"/>
      <c r="I75" s="8" t="n"/>
      <c r="J75" s="4" t="n"/>
      <c r="K75" s="15">
        <f>IF(OR(B75="",G75="",I75=""),"",IFERROR((I75-G75)-IF(J75="",0,J75/24),""))</f>
        <v/>
      </c>
      <c r="L75" s="16">
        <f>IF(OR(B75="",F75="",G75=""),"",MAX(0,(G75-F75)*1440))</f>
        <v/>
      </c>
      <c r="M75" s="17">
        <f>IF(B75="","",IF(G75="","Falta",IF(G75&gt;F75+10/1440,"Atraso",IF(I75&lt;H75,"Saída antecipada","Presente"))))</f>
        <v/>
      </c>
      <c r="N75" s="12" t="n"/>
      <c r="O75" s="18">
        <f>IF(OR(B75="",K75=""),"",K75*24*IFERROR(VLOOKUP(B75,'Cadastro'!$A$2:$H$101,7,FALSE),0))</f>
        <v/>
      </c>
      <c r="P75" s="12" t="n"/>
    </row>
    <row r="76">
      <c r="A76" s="6" t="n"/>
      <c r="B76" s="2" t="n"/>
      <c r="C76" s="7">
        <f>IF(B76="","",IFERROR(VLOOKUP(B76,'Cadastro'!$A$2:$H$101,2,FALSE),"Não localizado"))</f>
        <v/>
      </c>
      <c r="D76" s="7">
        <f>IF(B76="","",IFERROR(VLOOKUP(B76,'Cadastro'!$A$2:$H$101,3,FALSE),""))</f>
        <v/>
      </c>
      <c r="E76" s="7">
        <f>IF(B76="","",IFERROR(VLOOKUP(B76,'Cadastro'!$A$2:$H$101,4,FALSE),""))</f>
        <v/>
      </c>
      <c r="F76" s="8" t="n"/>
      <c r="G76" s="8" t="n"/>
      <c r="H76" s="8" t="n"/>
      <c r="I76" s="8" t="n"/>
      <c r="J76" s="4" t="n"/>
      <c r="K76" s="9">
        <f>IF(OR(B76="",G76="",I76=""),"",IFERROR((I76-G76)-IF(J76="",0,J76/24),""))</f>
        <v/>
      </c>
      <c r="L76" s="10">
        <f>IF(OR(B76="",F76="",G76=""),"",MAX(0,(G76-F76)*1440))</f>
        <v/>
      </c>
      <c r="M76" s="11">
        <f>IF(B76="","",IF(G76="","Falta",IF(G76&gt;F76+10/1440,"Atraso",IF(I76&lt;H76,"Saída antecipada","Presente"))))</f>
        <v/>
      </c>
      <c r="N76" s="12" t="n"/>
      <c r="O76" s="13">
        <f>IF(OR(B76="",K76=""),"",K76*24*IFERROR(VLOOKUP(B76,'Cadastro'!$A$2:$H$101,7,FALSE),0))</f>
        <v/>
      </c>
      <c r="P76" s="12" t="n"/>
    </row>
    <row r="77">
      <c r="A77" s="6" t="n"/>
      <c r="B77" s="2" t="n"/>
      <c r="C77" s="14">
        <f>IF(B77="","",IFERROR(VLOOKUP(B77,'Cadastro'!$A$2:$H$101,2,FALSE),"Não localizado"))</f>
        <v/>
      </c>
      <c r="D77" s="14">
        <f>IF(B77="","",IFERROR(VLOOKUP(B77,'Cadastro'!$A$2:$H$101,3,FALSE),""))</f>
        <v/>
      </c>
      <c r="E77" s="14">
        <f>IF(B77="","",IFERROR(VLOOKUP(B77,'Cadastro'!$A$2:$H$101,4,FALSE),""))</f>
        <v/>
      </c>
      <c r="F77" s="8" t="n"/>
      <c r="G77" s="8" t="n"/>
      <c r="H77" s="8" t="n"/>
      <c r="I77" s="8" t="n"/>
      <c r="J77" s="4" t="n"/>
      <c r="K77" s="15">
        <f>IF(OR(B77="",G77="",I77=""),"",IFERROR((I77-G77)-IF(J77="",0,J77/24),""))</f>
        <v/>
      </c>
      <c r="L77" s="16">
        <f>IF(OR(B77="",F77="",G77=""),"",MAX(0,(G77-F77)*1440))</f>
        <v/>
      </c>
      <c r="M77" s="17">
        <f>IF(B77="","",IF(G77="","Falta",IF(G77&gt;F77+10/1440,"Atraso",IF(I77&lt;H77,"Saída antecipada","Presente"))))</f>
        <v/>
      </c>
      <c r="N77" s="12" t="n"/>
      <c r="O77" s="18">
        <f>IF(OR(B77="",K77=""),"",K77*24*IFERROR(VLOOKUP(B77,'Cadastro'!$A$2:$H$101,7,FALSE),0))</f>
        <v/>
      </c>
      <c r="P77" s="12" t="n"/>
    </row>
    <row r="78">
      <c r="A78" s="6" t="n"/>
      <c r="B78" s="2" t="n"/>
      <c r="C78" s="7">
        <f>IF(B78="","",IFERROR(VLOOKUP(B78,'Cadastro'!$A$2:$H$101,2,FALSE),"Não localizado"))</f>
        <v/>
      </c>
      <c r="D78" s="7">
        <f>IF(B78="","",IFERROR(VLOOKUP(B78,'Cadastro'!$A$2:$H$101,3,FALSE),""))</f>
        <v/>
      </c>
      <c r="E78" s="7">
        <f>IF(B78="","",IFERROR(VLOOKUP(B78,'Cadastro'!$A$2:$H$101,4,FALSE),""))</f>
        <v/>
      </c>
      <c r="F78" s="8" t="n"/>
      <c r="G78" s="8" t="n"/>
      <c r="H78" s="8" t="n"/>
      <c r="I78" s="8" t="n"/>
      <c r="J78" s="4" t="n"/>
      <c r="K78" s="9">
        <f>IF(OR(B78="",G78="",I78=""),"",IFERROR((I78-G78)-IF(J78="",0,J78/24),""))</f>
        <v/>
      </c>
      <c r="L78" s="10">
        <f>IF(OR(B78="",F78="",G78=""),"",MAX(0,(G78-F78)*1440))</f>
        <v/>
      </c>
      <c r="M78" s="11">
        <f>IF(B78="","",IF(G78="","Falta",IF(G78&gt;F78+10/1440,"Atraso",IF(I78&lt;H78,"Saída antecipada","Presente"))))</f>
        <v/>
      </c>
      <c r="N78" s="12" t="n"/>
      <c r="O78" s="13">
        <f>IF(OR(B78="",K78=""),"",K78*24*IFERROR(VLOOKUP(B78,'Cadastro'!$A$2:$H$101,7,FALSE),0))</f>
        <v/>
      </c>
      <c r="P78" s="12" t="n"/>
    </row>
    <row r="79">
      <c r="A79" s="6" t="n"/>
      <c r="B79" s="2" t="n"/>
      <c r="C79" s="14">
        <f>IF(B79="","",IFERROR(VLOOKUP(B79,'Cadastro'!$A$2:$H$101,2,FALSE),"Não localizado"))</f>
        <v/>
      </c>
      <c r="D79" s="14">
        <f>IF(B79="","",IFERROR(VLOOKUP(B79,'Cadastro'!$A$2:$H$101,3,FALSE),""))</f>
        <v/>
      </c>
      <c r="E79" s="14">
        <f>IF(B79="","",IFERROR(VLOOKUP(B79,'Cadastro'!$A$2:$H$101,4,FALSE),""))</f>
        <v/>
      </c>
      <c r="F79" s="8" t="n"/>
      <c r="G79" s="8" t="n"/>
      <c r="H79" s="8" t="n"/>
      <c r="I79" s="8" t="n"/>
      <c r="J79" s="4" t="n"/>
      <c r="K79" s="15">
        <f>IF(OR(B79="",G79="",I79=""),"",IFERROR((I79-G79)-IF(J79="",0,J79/24),""))</f>
        <v/>
      </c>
      <c r="L79" s="16">
        <f>IF(OR(B79="",F79="",G79=""),"",MAX(0,(G79-F79)*1440))</f>
        <v/>
      </c>
      <c r="M79" s="17">
        <f>IF(B79="","",IF(G79="","Falta",IF(G79&gt;F79+10/1440,"Atraso",IF(I79&lt;H79,"Saída antecipada","Presente"))))</f>
        <v/>
      </c>
      <c r="N79" s="12" t="n"/>
      <c r="O79" s="18">
        <f>IF(OR(B79="",K79=""),"",K79*24*IFERROR(VLOOKUP(B79,'Cadastro'!$A$2:$H$101,7,FALSE),0))</f>
        <v/>
      </c>
      <c r="P79" s="12" t="n"/>
    </row>
    <row r="80">
      <c r="A80" s="6" t="n"/>
      <c r="B80" s="2" t="n"/>
      <c r="C80" s="7">
        <f>IF(B80="","",IFERROR(VLOOKUP(B80,'Cadastro'!$A$2:$H$101,2,FALSE),"Não localizado"))</f>
        <v/>
      </c>
      <c r="D80" s="7">
        <f>IF(B80="","",IFERROR(VLOOKUP(B80,'Cadastro'!$A$2:$H$101,3,FALSE),""))</f>
        <v/>
      </c>
      <c r="E80" s="7">
        <f>IF(B80="","",IFERROR(VLOOKUP(B80,'Cadastro'!$A$2:$H$101,4,FALSE),""))</f>
        <v/>
      </c>
      <c r="F80" s="8" t="n"/>
      <c r="G80" s="8" t="n"/>
      <c r="H80" s="8" t="n"/>
      <c r="I80" s="8" t="n"/>
      <c r="J80" s="4" t="n"/>
      <c r="K80" s="9">
        <f>IF(OR(B80="",G80="",I80=""),"",IFERROR((I80-G80)-IF(J80="",0,J80/24),""))</f>
        <v/>
      </c>
      <c r="L80" s="10">
        <f>IF(OR(B80="",F80="",G80=""),"",MAX(0,(G80-F80)*1440))</f>
        <v/>
      </c>
      <c r="M80" s="11">
        <f>IF(B80="","",IF(G80="","Falta",IF(G80&gt;F80+10/1440,"Atraso",IF(I80&lt;H80,"Saída antecipada","Presente"))))</f>
        <v/>
      </c>
      <c r="N80" s="12" t="n"/>
      <c r="O80" s="13">
        <f>IF(OR(B80="",K80=""),"",K80*24*IFERROR(VLOOKUP(B80,'Cadastro'!$A$2:$H$101,7,FALSE),0))</f>
        <v/>
      </c>
      <c r="P80" s="12" t="n"/>
    </row>
    <row r="81">
      <c r="A81" s="6" t="n"/>
      <c r="B81" s="2" t="n"/>
      <c r="C81" s="14">
        <f>IF(B81="","",IFERROR(VLOOKUP(B81,'Cadastro'!$A$2:$H$101,2,FALSE),"Não localizado"))</f>
        <v/>
      </c>
      <c r="D81" s="14">
        <f>IF(B81="","",IFERROR(VLOOKUP(B81,'Cadastro'!$A$2:$H$101,3,FALSE),""))</f>
        <v/>
      </c>
      <c r="E81" s="14">
        <f>IF(B81="","",IFERROR(VLOOKUP(B81,'Cadastro'!$A$2:$H$101,4,FALSE),""))</f>
        <v/>
      </c>
      <c r="F81" s="8" t="n"/>
      <c r="G81" s="8" t="n"/>
      <c r="H81" s="8" t="n"/>
      <c r="I81" s="8" t="n"/>
      <c r="J81" s="4" t="n"/>
      <c r="K81" s="15">
        <f>IF(OR(B81="",G81="",I81=""),"",IFERROR((I81-G81)-IF(J81="",0,J81/24),""))</f>
        <v/>
      </c>
      <c r="L81" s="16">
        <f>IF(OR(B81="",F81="",G81=""),"",MAX(0,(G81-F81)*1440))</f>
        <v/>
      </c>
      <c r="M81" s="17">
        <f>IF(B81="","",IF(G81="","Falta",IF(G81&gt;F81+10/1440,"Atraso",IF(I81&lt;H81,"Saída antecipada","Presente"))))</f>
        <v/>
      </c>
      <c r="N81" s="12" t="n"/>
      <c r="O81" s="18">
        <f>IF(OR(B81="",K81=""),"",K81*24*IFERROR(VLOOKUP(B81,'Cadastro'!$A$2:$H$101,7,FALSE),0))</f>
        <v/>
      </c>
      <c r="P81" s="12" t="n"/>
    </row>
    <row r="82">
      <c r="A82" s="6" t="n"/>
      <c r="B82" s="2" t="n"/>
      <c r="C82" s="7">
        <f>IF(B82="","",IFERROR(VLOOKUP(B82,'Cadastro'!$A$2:$H$101,2,FALSE),"Não localizado"))</f>
        <v/>
      </c>
      <c r="D82" s="7">
        <f>IF(B82="","",IFERROR(VLOOKUP(B82,'Cadastro'!$A$2:$H$101,3,FALSE),""))</f>
        <v/>
      </c>
      <c r="E82" s="7">
        <f>IF(B82="","",IFERROR(VLOOKUP(B82,'Cadastro'!$A$2:$H$101,4,FALSE),""))</f>
        <v/>
      </c>
      <c r="F82" s="8" t="n"/>
      <c r="G82" s="8" t="n"/>
      <c r="H82" s="8" t="n"/>
      <c r="I82" s="8" t="n"/>
      <c r="J82" s="4" t="n"/>
      <c r="K82" s="9">
        <f>IF(OR(B82="",G82="",I82=""),"",IFERROR((I82-G82)-IF(J82="",0,J82/24),""))</f>
        <v/>
      </c>
      <c r="L82" s="10">
        <f>IF(OR(B82="",F82="",G82=""),"",MAX(0,(G82-F82)*1440))</f>
        <v/>
      </c>
      <c r="M82" s="11">
        <f>IF(B82="","",IF(G82="","Falta",IF(G82&gt;F82+10/1440,"Atraso",IF(I82&lt;H82,"Saída antecipada","Presente"))))</f>
        <v/>
      </c>
      <c r="N82" s="12" t="n"/>
      <c r="O82" s="13">
        <f>IF(OR(B82="",K82=""),"",K82*24*IFERROR(VLOOKUP(B82,'Cadastro'!$A$2:$H$101,7,FALSE),0))</f>
        <v/>
      </c>
      <c r="P82" s="12" t="n"/>
    </row>
    <row r="83">
      <c r="A83" s="6" t="n"/>
      <c r="B83" s="2" t="n"/>
      <c r="C83" s="14">
        <f>IF(B83="","",IFERROR(VLOOKUP(B83,'Cadastro'!$A$2:$H$101,2,FALSE),"Não localizado"))</f>
        <v/>
      </c>
      <c r="D83" s="14">
        <f>IF(B83="","",IFERROR(VLOOKUP(B83,'Cadastro'!$A$2:$H$101,3,FALSE),""))</f>
        <v/>
      </c>
      <c r="E83" s="14">
        <f>IF(B83="","",IFERROR(VLOOKUP(B83,'Cadastro'!$A$2:$H$101,4,FALSE),""))</f>
        <v/>
      </c>
      <c r="F83" s="8" t="n"/>
      <c r="G83" s="8" t="n"/>
      <c r="H83" s="8" t="n"/>
      <c r="I83" s="8" t="n"/>
      <c r="J83" s="4" t="n"/>
      <c r="K83" s="15">
        <f>IF(OR(B83="",G83="",I83=""),"",IFERROR((I83-G83)-IF(J83="",0,J83/24),""))</f>
        <v/>
      </c>
      <c r="L83" s="16">
        <f>IF(OR(B83="",F83="",G83=""),"",MAX(0,(G83-F83)*1440))</f>
        <v/>
      </c>
      <c r="M83" s="17">
        <f>IF(B83="","",IF(G83="","Falta",IF(G83&gt;F83+10/1440,"Atraso",IF(I83&lt;H83,"Saída antecipada","Presente"))))</f>
        <v/>
      </c>
      <c r="N83" s="12" t="n"/>
      <c r="O83" s="18">
        <f>IF(OR(B83="",K83=""),"",K83*24*IFERROR(VLOOKUP(B83,'Cadastro'!$A$2:$H$101,7,FALSE),0))</f>
        <v/>
      </c>
      <c r="P83" s="12" t="n"/>
    </row>
    <row r="84">
      <c r="A84" s="6" t="n"/>
      <c r="B84" s="2" t="n"/>
      <c r="C84" s="7">
        <f>IF(B84="","",IFERROR(VLOOKUP(B84,'Cadastro'!$A$2:$H$101,2,FALSE),"Não localizado"))</f>
        <v/>
      </c>
      <c r="D84" s="7">
        <f>IF(B84="","",IFERROR(VLOOKUP(B84,'Cadastro'!$A$2:$H$101,3,FALSE),""))</f>
        <v/>
      </c>
      <c r="E84" s="7">
        <f>IF(B84="","",IFERROR(VLOOKUP(B84,'Cadastro'!$A$2:$H$101,4,FALSE),""))</f>
        <v/>
      </c>
      <c r="F84" s="8" t="n"/>
      <c r="G84" s="8" t="n"/>
      <c r="H84" s="8" t="n"/>
      <c r="I84" s="8" t="n"/>
      <c r="J84" s="4" t="n"/>
      <c r="K84" s="9">
        <f>IF(OR(B84="",G84="",I84=""),"",IFERROR((I84-G84)-IF(J84="",0,J84/24),""))</f>
        <v/>
      </c>
      <c r="L84" s="10">
        <f>IF(OR(B84="",F84="",G84=""),"",MAX(0,(G84-F84)*1440))</f>
        <v/>
      </c>
      <c r="M84" s="11">
        <f>IF(B84="","",IF(G84="","Falta",IF(G84&gt;F84+10/1440,"Atraso",IF(I84&lt;H84,"Saída antecipada","Presente"))))</f>
        <v/>
      </c>
      <c r="N84" s="12" t="n"/>
      <c r="O84" s="13">
        <f>IF(OR(B84="",K84=""),"",K84*24*IFERROR(VLOOKUP(B84,'Cadastro'!$A$2:$H$101,7,FALSE),0))</f>
        <v/>
      </c>
      <c r="P84" s="12" t="n"/>
    </row>
    <row r="85">
      <c r="A85" s="6" t="n"/>
      <c r="B85" s="2" t="n"/>
      <c r="C85" s="14">
        <f>IF(B85="","",IFERROR(VLOOKUP(B85,'Cadastro'!$A$2:$H$101,2,FALSE),"Não localizado"))</f>
        <v/>
      </c>
      <c r="D85" s="14">
        <f>IF(B85="","",IFERROR(VLOOKUP(B85,'Cadastro'!$A$2:$H$101,3,FALSE),""))</f>
        <v/>
      </c>
      <c r="E85" s="14">
        <f>IF(B85="","",IFERROR(VLOOKUP(B85,'Cadastro'!$A$2:$H$101,4,FALSE),""))</f>
        <v/>
      </c>
      <c r="F85" s="8" t="n"/>
      <c r="G85" s="8" t="n"/>
      <c r="H85" s="8" t="n"/>
      <c r="I85" s="8" t="n"/>
      <c r="J85" s="4" t="n"/>
      <c r="K85" s="15">
        <f>IF(OR(B85="",G85="",I85=""),"",IFERROR((I85-G85)-IF(J85="",0,J85/24),""))</f>
        <v/>
      </c>
      <c r="L85" s="16">
        <f>IF(OR(B85="",F85="",G85=""),"",MAX(0,(G85-F85)*1440))</f>
        <v/>
      </c>
      <c r="M85" s="17">
        <f>IF(B85="","",IF(G85="","Falta",IF(G85&gt;F85+10/1440,"Atraso",IF(I85&lt;H85,"Saída antecipada","Presente"))))</f>
        <v/>
      </c>
      <c r="N85" s="12" t="n"/>
      <c r="O85" s="18">
        <f>IF(OR(B85="",K85=""),"",K85*24*IFERROR(VLOOKUP(B85,'Cadastro'!$A$2:$H$101,7,FALSE),0))</f>
        <v/>
      </c>
      <c r="P85" s="12" t="n"/>
    </row>
    <row r="86">
      <c r="A86" s="6" t="n"/>
      <c r="B86" s="2" t="n"/>
      <c r="C86" s="7">
        <f>IF(B86="","",IFERROR(VLOOKUP(B86,'Cadastro'!$A$2:$H$101,2,FALSE),"Não localizado"))</f>
        <v/>
      </c>
      <c r="D86" s="7">
        <f>IF(B86="","",IFERROR(VLOOKUP(B86,'Cadastro'!$A$2:$H$101,3,FALSE),""))</f>
        <v/>
      </c>
      <c r="E86" s="7">
        <f>IF(B86="","",IFERROR(VLOOKUP(B86,'Cadastro'!$A$2:$H$101,4,FALSE),""))</f>
        <v/>
      </c>
      <c r="F86" s="8" t="n"/>
      <c r="G86" s="8" t="n"/>
      <c r="H86" s="8" t="n"/>
      <c r="I86" s="8" t="n"/>
      <c r="J86" s="4" t="n"/>
      <c r="K86" s="9">
        <f>IF(OR(B86="",G86="",I86=""),"",IFERROR((I86-G86)-IF(J86="",0,J86/24),""))</f>
        <v/>
      </c>
      <c r="L86" s="10">
        <f>IF(OR(B86="",F86="",G86=""),"",MAX(0,(G86-F86)*1440))</f>
        <v/>
      </c>
      <c r="M86" s="11">
        <f>IF(B86="","",IF(G86="","Falta",IF(G86&gt;F86+10/1440,"Atraso",IF(I86&lt;H86,"Saída antecipada","Presente"))))</f>
        <v/>
      </c>
      <c r="N86" s="12" t="n"/>
      <c r="O86" s="13">
        <f>IF(OR(B86="",K86=""),"",K86*24*IFERROR(VLOOKUP(B86,'Cadastro'!$A$2:$H$101,7,FALSE),0))</f>
        <v/>
      </c>
      <c r="P86" s="12" t="n"/>
    </row>
    <row r="87">
      <c r="A87" s="6" t="n"/>
      <c r="B87" s="2" t="n"/>
      <c r="C87" s="14">
        <f>IF(B87="","",IFERROR(VLOOKUP(B87,'Cadastro'!$A$2:$H$101,2,FALSE),"Não localizado"))</f>
        <v/>
      </c>
      <c r="D87" s="14">
        <f>IF(B87="","",IFERROR(VLOOKUP(B87,'Cadastro'!$A$2:$H$101,3,FALSE),""))</f>
        <v/>
      </c>
      <c r="E87" s="14">
        <f>IF(B87="","",IFERROR(VLOOKUP(B87,'Cadastro'!$A$2:$H$101,4,FALSE),""))</f>
        <v/>
      </c>
      <c r="F87" s="8" t="n"/>
      <c r="G87" s="8" t="n"/>
      <c r="H87" s="8" t="n"/>
      <c r="I87" s="8" t="n"/>
      <c r="J87" s="4" t="n"/>
      <c r="K87" s="15">
        <f>IF(OR(B87="",G87="",I87=""),"",IFERROR((I87-G87)-IF(J87="",0,J87/24),""))</f>
        <v/>
      </c>
      <c r="L87" s="16">
        <f>IF(OR(B87="",F87="",G87=""),"",MAX(0,(G87-F87)*1440))</f>
        <v/>
      </c>
      <c r="M87" s="17">
        <f>IF(B87="","",IF(G87="","Falta",IF(G87&gt;F87+10/1440,"Atraso",IF(I87&lt;H87,"Saída antecipada","Presente"))))</f>
        <v/>
      </c>
      <c r="N87" s="12" t="n"/>
      <c r="O87" s="18">
        <f>IF(OR(B87="",K87=""),"",K87*24*IFERROR(VLOOKUP(B87,'Cadastro'!$A$2:$H$101,7,FALSE),0))</f>
        <v/>
      </c>
      <c r="P87" s="12" t="n"/>
    </row>
    <row r="88">
      <c r="A88" s="6" t="n"/>
      <c r="B88" s="2" t="n"/>
      <c r="C88" s="7">
        <f>IF(B88="","",IFERROR(VLOOKUP(B88,'Cadastro'!$A$2:$H$101,2,FALSE),"Não localizado"))</f>
        <v/>
      </c>
      <c r="D88" s="7">
        <f>IF(B88="","",IFERROR(VLOOKUP(B88,'Cadastro'!$A$2:$H$101,3,FALSE),""))</f>
        <v/>
      </c>
      <c r="E88" s="7">
        <f>IF(B88="","",IFERROR(VLOOKUP(B88,'Cadastro'!$A$2:$H$101,4,FALSE),""))</f>
        <v/>
      </c>
      <c r="F88" s="8" t="n"/>
      <c r="G88" s="8" t="n"/>
      <c r="H88" s="8" t="n"/>
      <c r="I88" s="8" t="n"/>
      <c r="J88" s="4" t="n"/>
      <c r="K88" s="9">
        <f>IF(OR(B88="",G88="",I88=""),"",IFERROR((I88-G88)-IF(J88="",0,J88/24),""))</f>
        <v/>
      </c>
      <c r="L88" s="10">
        <f>IF(OR(B88="",F88="",G88=""),"",MAX(0,(G88-F88)*1440))</f>
        <v/>
      </c>
      <c r="M88" s="11">
        <f>IF(B88="","",IF(G88="","Falta",IF(G88&gt;F88+10/1440,"Atraso",IF(I88&lt;H88,"Saída antecipada","Presente"))))</f>
        <v/>
      </c>
      <c r="N88" s="12" t="n"/>
      <c r="O88" s="13">
        <f>IF(OR(B88="",K88=""),"",K88*24*IFERROR(VLOOKUP(B88,'Cadastro'!$A$2:$H$101,7,FALSE),0))</f>
        <v/>
      </c>
      <c r="P88" s="12" t="n"/>
    </row>
    <row r="89">
      <c r="A89" s="6" t="n"/>
      <c r="B89" s="2" t="n"/>
      <c r="C89" s="14">
        <f>IF(B89="","",IFERROR(VLOOKUP(B89,'Cadastro'!$A$2:$H$101,2,FALSE),"Não localizado"))</f>
        <v/>
      </c>
      <c r="D89" s="14">
        <f>IF(B89="","",IFERROR(VLOOKUP(B89,'Cadastro'!$A$2:$H$101,3,FALSE),""))</f>
        <v/>
      </c>
      <c r="E89" s="14">
        <f>IF(B89="","",IFERROR(VLOOKUP(B89,'Cadastro'!$A$2:$H$101,4,FALSE),""))</f>
        <v/>
      </c>
      <c r="F89" s="8" t="n"/>
      <c r="G89" s="8" t="n"/>
      <c r="H89" s="8" t="n"/>
      <c r="I89" s="8" t="n"/>
      <c r="J89" s="4" t="n"/>
      <c r="K89" s="15">
        <f>IF(OR(B89="",G89="",I89=""),"",IFERROR((I89-G89)-IF(J89="",0,J89/24),""))</f>
        <v/>
      </c>
      <c r="L89" s="16">
        <f>IF(OR(B89="",F89="",G89=""),"",MAX(0,(G89-F89)*1440))</f>
        <v/>
      </c>
      <c r="M89" s="17">
        <f>IF(B89="","",IF(G89="","Falta",IF(G89&gt;F89+10/1440,"Atraso",IF(I89&lt;H89,"Saída antecipada","Presente"))))</f>
        <v/>
      </c>
      <c r="N89" s="12" t="n"/>
      <c r="O89" s="18">
        <f>IF(OR(B89="",K89=""),"",K89*24*IFERROR(VLOOKUP(B89,'Cadastro'!$A$2:$H$101,7,FALSE),0))</f>
        <v/>
      </c>
      <c r="P89" s="12" t="n"/>
    </row>
    <row r="90">
      <c r="A90" s="6" t="n"/>
      <c r="B90" s="2" t="n"/>
      <c r="C90" s="7">
        <f>IF(B90="","",IFERROR(VLOOKUP(B90,'Cadastro'!$A$2:$H$101,2,FALSE),"Não localizado"))</f>
        <v/>
      </c>
      <c r="D90" s="7">
        <f>IF(B90="","",IFERROR(VLOOKUP(B90,'Cadastro'!$A$2:$H$101,3,FALSE),""))</f>
        <v/>
      </c>
      <c r="E90" s="7">
        <f>IF(B90="","",IFERROR(VLOOKUP(B90,'Cadastro'!$A$2:$H$101,4,FALSE),""))</f>
        <v/>
      </c>
      <c r="F90" s="8" t="n"/>
      <c r="G90" s="8" t="n"/>
      <c r="H90" s="8" t="n"/>
      <c r="I90" s="8" t="n"/>
      <c r="J90" s="4" t="n"/>
      <c r="K90" s="9">
        <f>IF(OR(B90="",G90="",I90=""),"",IFERROR((I90-G90)-IF(J90="",0,J90/24),""))</f>
        <v/>
      </c>
      <c r="L90" s="10">
        <f>IF(OR(B90="",F90="",G90=""),"",MAX(0,(G90-F90)*1440))</f>
        <v/>
      </c>
      <c r="M90" s="11">
        <f>IF(B90="","",IF(G90="","Falta",IF(G90&gt;F90+10/1440,"Atraso",IF(I90&lt;H90,"Saída antecipada","Presente"))))</f>
        <v/>
      </c>
      <c r="N90" s="12" t="n"/>
      <c r="O90" s="13">
        <f>IF(OR(B90="",K90=""),"",K90*24*IFERROR(VLOOKUP(B90,'Cadastro'!$A$2:$H$101,7,FALSE),0))</f>
        <v/>
      </c>
      <c r="P90" s="12" t="n"/>
    </row>
    <row r="91">
      <c r="A91" s="6" t="n"/>
      <c r="B91" s="2" t="n"/>
      <c r="C91" s="14">
        <f>IF(B91="","",IFERROR(VLOOKUP(B91,'Cadastro'!$A$2:$H$101,2,FALSE),"Não localizado"))</f>
        <v/>
      </c>
      <c r="D91" s="14">
        <f>IF(B91="","",IFERROR(VLOOKUP(B91,'Cadastro'!$A$2:$H$101,3,FALSE),""))</f>
        <v/>
      </c>
      <c r="E91" s="14">
        <f>IF(B91="","",IFERROR(VLOOKUP(B91,'Cadastro'!$A$2:$H$101,4,FALSE),""))</f>
        <v/>
      </c>
      <c r="F91" s="8" t="n"/>
      <c r="G91" s="8" t="n"/>
      <c r="H91" s="8" t="n"/>
      <c r="I91" s="8" t="n"/>
      <c r="J91" s="4" t="n"/>
      <c r="K91" s="15">
        <f>IF(OR(B91="",G91="",I91=""),"",IFERROR((I91-G91)-IF(J91="",0,J91/24),""))</f>
        <v/>
      </c>
      <c r="L91" s="16">
        <f>IF(OR(B91="",F91="",G91=""),"",MAX(0,(G91-F91)*1440))</f>
        <v/>
      </c>
      <c r="M91" s="17">
        <f>IF(B91="","",IF(G91="","Falta",IF(G91&gt;F91+10/1440,"Atraso",IF(I91&lt;H91,"Saída antecipada","Presente"))))</f>
        <v/>
      </c>
      <c r="N91" s="12" t="n"/>
      <c r="O91" s="18">
        <f>IF(OR(B91="",K91=""),"",K91*24*IFERROR(VLOOKUP(B91,'Cadastro'!$A$2:$H$101,7,FALSE),0))</f>
        <v/>
      </c>
      <c r="P91" s="12" t="n"/>
    </row>
    <row r="92">
      <c r="A92" s="6" t="n"/>
      <c r="B92" s="2" t="n"/>
      <c r="C92" s="7">
        <f>IF(B92="","",IFERROR(VLOOKUP(B92,'Cadastro'!$A$2:$H$101,2,FALSE),"Não localizado"))</f>
        <v/>
      </c>
      <c r="D92" s="7">
        <f>IF(B92="","",IFERROR(VLOOKUP(B92,'Cadastro'!$A$2:$H$101,3,FALSE),""))</f>
        <v/>
      </c>
      <c r="E92" s="7">
        <f>IF(B92="","",IFERROR(VLOOKUP(B92,'Cadastro'!$A$2:$H$101,4,FALSE),""))</f>
        <v/>
      </c>
      <c r="F92" s="8" t="n"/>
      <c r="G92" s="8" t="n"/>
      <c r="H92" s="8" t="n"/>
      <c r="I92" s="8" t="n"/>
      <c r="J92" s="4" t="n"/>
      <c r="K92" s="9">
        <f>IF(OR(B92="",G92="",I92=""),"",IFERROR((I92-G92)-IF(J92="",0,J92/24),""))</f>
        <v/>
      </c>
      <c r="L92" s="10">
        <f>IF(OR(B92="",F92="",G92=""),"",MAX(0,(G92-F92)*1440))</f>
        <v/>
      </c>
      <c r="M92" s="11">
        <f>IF(B92="","",IF(G92="","Falta",IF(G92&gt;F92+10/1440,"Atraso",IF(I92&lt;H92,"Saída antecipada","Presente"))))</f>
        <v/>
      </c>
      <c r="N92" s="12" t="n"/>
      <c r="O92" s="13">
        <f>IF(OR(B92="",K92=""),"",K92*24*IFERROR(VLOOKUP(B92,'Cadastro'!$A$2:$H$101,7,FALSE),0))</f>
        <v/>
      </c>
      <c r="P92" s="12" t="n"/>
    </row>
    <row r="93">
      <c r="A93" s="6" t="n"/>
      <c r="B93" s="2" t="n"/>
      <c r="C93" s="14">
        <f>IF(B93="","",IFERROR(VLOOKUP(B93,'Cadastro'!$A$2:$H$101,2,FALSE),"Não localizado"))</f>
        <v/>
      </c>
      <c r="D93" s="14">
        <f>IF(B93="","",IFERROR(VLOOKUP(B93,'Cadastro'!$A$2:$H$101,3,FALSE),""))</f>
        <v/>
      </c>
      <c r="E93" s="14">
        <f>IF(B93="","",IFERROR(VLOOKUP(B93,'Cadastro'!$A$2:$H$101,4,FALSE),""))</f>
        <v/>
      </c>
      <c r="F93" s="8" t="n"/>
      <c r="G93" s="8" t="n"/>
      <c r="H93" s="8" t="n"/>
      <c r="I93" s="8" t="n"/>
      <c r="J93" s="4" t="n"/>
      <c r="K93" s="15">
        <f>IF(OR(B93="",G93="",I93=""),"",IFERROR((I93-G93)-IF(J93="",0,J93/24),""))</f>
        <v/>
      </c>
      <c r="L93" s="16">
        <f>IF(OR(B93="",F93="",G93=""),"",MAX(0,(G93-F93)*1440))</f>
        <v/>
      </c>
      <c r="M93" s="17">
        <f>IF(B93="","",IF(G93="","Falta",IF(G93&gt;F93+10/1440,"Atraso",IF(I93&lt;H93,"Saída antecipada","Presente"))))</f>
        <v/>
      </c>
      <c r="N93" s="12" t="n"/>
      <c r="O93" s="18">
        <f>IF(OR(B93="",K93=""),"",K93*24*IFERROR(VLOOKUP(B93,'Cadastro'!$A$2:$H$101,7,FALSE),0))</f>
        <v/>
      </c>
      <c r="P93" s="12" t="n"/>
    </row>
    <row r="94">
      <c r="A94" s="6" t="n"/>
      <c r="B94" s="2" t="n"/>
      <c r="C94" s="7">
        <f>IF(B94="","",IFERROR(VLOOKUP(B94,'Cadastro'!$A$2:$H$101,2,FALSE),"Não localizado"))</f>
        <v/>
      </c>
      <c r="D94" s="7">
        <f>IF(B94="","",IFERROR(VLOOKUP(B94,'Cadastro'!$A$2:$H$101,3,FALSE),""))</f>
        <v/>
      </c>
      <c r="E94" s="7">
        <f>IF(B94="","",IFERROR(VLOOKUP(B94,'Cadastro'!$A$2:$H$101,4,FALSE),""))</f>
        <v/>
      </c>
      <c r="F94" s="8" t="n"/>
      <c r="G94" s="8" t="n"/>
      <c r="H94" s="8" t="n"/>
      <c r="I94" s="8" t="n"/>
      <c r="J94" s="4" t="n"/>
      <c r="K94" s="9">
        <f>IF(OR(B94="",G94="",I94=""),"",IFERROR((I94-G94)-IF(J94="",0,J94/24),""))</f>
        <v/>
      </c>
      <c r="L94" s="10">
        <f>IF(OR(B94="",F94="",G94=""),"",MAX(0,(G94-F94)*1440))</f>
        <v/>
      </c>
      <c r="M94" s="11">
        <f>IF(B94="","",IF(G94="","Falta",IF(G94&gt;F94+10/1440,"Atraso",IF(I94&lt;H94,"Saída antecipada","Presente"))))</f>
        <v/>
      </c>
      <c r="N94" s="12" t="n"/>
      <c r="O94" s="13">
        <f>IF(OR(B94="",K94=""),"",K94*24*IFERROR(VLOOKUP(B94,'Cadastro'!$A$2:$H$101,7,FALSE),0))</f>
        <v/>
      </c>
      <c r="P94" s="12" t="n"/>
    </row>
    <row r="95">
      <c r="A95" s="6" t="n"/>
      <c r="B95" s="2" t="n"/>
      <c r="C95" s="14">
        <f>IF(B95="","",IFERROR(VLOOKUP(B95,'Cadastro'!$A$2:$H$101,2,FALSE),"Não localizado"))</f>
        <v/>
      </c>
      <c r="D95" s="14">
        <f>IF(B95="","",IFERROR(VLOOKUP(B95,'Cadastro'!$A$2:$H$101,3,FALSE),""))</f>
        <v/>
      </c>
      <c r="E95" s="14">
        <f>IF(B95="","",IFERROR(VLOOKUP(B95,'Cadastro'!$A$2:$H$101,4,FALSE),""))</f>
        <v/>
      </c>
      <c r="F95" s="8" t="n"/>
      <c r="G95" s="8" t="n"/>
      <c r="H95" s="8" t="n"/>
      <c r="I95" s="8" t="n"/>
      <c r="J95" s="4" t="n"/>
      <c r="K95" s="15">
        <f>IF(OR(B95="",G95="",I95=""),"",IFERROR((I95-G95)-IF(J95="",0,J95/24),""))</f>
        <v/>
      </c>
      <c r="L95" s="16">
        <f>IF(OR(B95="",F95="",G95=""),"",MAX(0,(G95-F95)*1440))</f>
        <v/>
      </c>
      <c r="M95" s="17">
        <f>IF(B95="","",IF(G95="","Falta",IF(G95&gt;F95+10/1440,"Atraso",IF(I95&lt;H95,"Saída antecipada","Presente"))))</f>
        <v/>
      </c>
      <c r="N95" s="12" t="n"/>
      <c r="O95" s="18">
        <f>IF(OR(B95="",K95=""),"",K95*24*IFERROR(VLOOKUP(B95,'Cadastro'!$A$2:$H$101,7,FALSE),0))</f>
        <v/>
      </c>
      <c r="P95" s="12" t="n"/>
    </row>
    <row r="96">
      <c r="A96" s="6" t="n"/>
      <c r="B96" s="2" t="n"/>
      <c r="C96" s="7">
        <f>IF(B96="","",IFERROR(VLOOKUP(B96,'Cadastro'!$A$2:$H$101,2,FALSE),"Não localizado"))</f>
        <v/>
      </c>
      <c r="D96" s="7">
        <f>IF(B96="","",IFERROR(VLOOKUP(B96,'Cadastro'!$A$2:$H$101,3,FALSE),""))</f>
        <v/>
      </c>
      <c r="E96" s="7">
        <f>IF(B96="","",IFERROR(VLOOKUP(B96,'Cadastro'!$A$2:$H$101,4,FALSE),""))</f>
        <v/>
      </c>
      <c r="F96" s="8" t="n"/>
      <c r="G96" s="8" t="n"/>
      <c r="H96" s="8" t="n"/>
      <c r="I96" s="8" t="n"/>
      <c r="J96" s="4" t="n"/>
      <c r="K96" s="9">
        <f>IF(OR(B96="",G96="",I96=""),"",IFERROR((I96-G96)-IF(J96="",0,J96/24),""))</f>
        <v/>
      </c>
      <c r="L96" s="10">
        <f>IF(OR(B96="",F96="",G96=""),"",MAX(0,(G96-F96)*1440))</f>
        <v/>
      </c>
      <c r="M96" s="11">
        <f>IF(B96="","",IF(G96="","Falta",IF(G96&gt;F96+10/1440,"Atraso",IF(I96&lt;H96,"Saída antecipada","Presente"))))</f>
        <v/>
      </c>
      <c r="N96" s="12" t="n"/>
      <c r="O96" s="13">
        <f>IF(OR(B96="",K96=""),"",K96*24*IFERROR(VLOOKUP(B96,'Cadastro'!$A$2:$H$101,7,FALSE),0))</f>
        <v/>
      </c>
      <c r="P96" s="12" t="n"/>
    </row>
    <row r="97">
      <c r="A97" s="6" t="n"/>
      <c r="B97" s="2" t="n"/>
      <c r="C97" s="14">
        <f>IF(B97="","",IFERROR(VLOOKUP(B97,'Cadastro'!$A$2:$H$101,2,FALSE),"Não localizado"))</f>
        <v/>
      </c>
      <c r="D97" s="14">
        <f>IF(B97="","",IFERROR(VLOOKUP(B97,'Cadastro'!$A$2:$H$101,3,FALSE),""))</f>
        <v/>
      </c>
      <c r="E97" s="14">
        <f>IF(B97="","",IFERROR(VLOOKUP(B97,'Cadastro'!$A$2:$H$101,4,FALSE),""))</f>
        <v/>
      </c>
      <c r="F97" s="8" t="n"/>
      <c r="G97" s="8" t="n"/>
      <c r="H97" s="8" t="n"/>
      <c r="I97" s="8" t="n"/>
      <c r="J97" s="4" t="n"/>
      <c r="K97" s="15">
        <f>IF(OR(B97="",G97="",I97=""),"",IFERROR((I97-G97)-IF(J97="",0,J97/24),""))</f>
        <v/>
      </c>
      <c r="L97" s="16">
        <f>IF(OR(B97="",F97="",G97=""),"",MAX(0,(G97-F97)*1440))</f>
        <v/>
      </c>
      <c r="M97" s="17">
        <f>IF(B97="","",IF(G97="","Falta",IF(G97&gt;F97+10/1440,"Atraso",IF(I97&lt;H97,"Saída antecipada","Presente"))))</f>
        <v/>
      </c>
      <c r="N97" s="12" t="n"/>
      <c r="O97" s="18">
        <f>IF(OR(B97="",K97=""),"",K97*24*IFERROR(VLOOKUP(B97,'Cadastro'!$A$2:$H$101,7,FALSE),0))</f>
        <v/>
      </c>
      <c r="P97" s="12" t="n"/>
    </row>
    <row r="98">
      <c r="A98" s="6" t="n"/>
      <c r="B98" s="2" t="n"/>
      <c r="C98" s="7">
        <f>IF(B98="","",IFERROR(VLOOKUP(B98,'Cadastro'!$A$2:$H$101,2,FALSE),"Não localizado"))</f>
        <v/>
      </c>
      <c r="D98" s="7">
        <f>IF(B98="","",IFERROR(VLOOKUP(B98,'Cadastro'!$A$2:$H$101,3,FALSE),""))</f>
        <v/>
      </c>
      <c r="E98" s="7">
        <f>IF(B98="","",IFERROR(VLOOKUP(B98,'Cadastro'!$A$2:$H$101,4,FALSE),""))</f>
        <v/>
      </c>
      <c r="F98" s="8" t="n"/>
      <c r="G98" s="8" t="n"/>
      <c r="H98" s="8" t="n"/>
      <c r="I98" s="8" t="n"/>
      <c r="J98" s="4" t="n"/>
      <c r="K98" s="9">
        <f>IF(OR(B98="",G98="",I98=""),"",IFERROR((I98-G98)-IF(J98="",0,J98/24),""))</f>
        <v/>
      </c>
      <c r="L98" s="10">
        <f>IF(OR(B98="",F98="",G98=""),"",MAX(0,(G98-F98)*1440))</f>
        <v/>
      </c>
      <c r="M98" s="11">
        <f>IF(B98="","",IF(G98="","Falta",IF(G98&gt;F98+10/1440,"Atraso",IF(I98&lt;H98,"Saída antecipada","Presente"))))</f>
        <v/>
      </c>
      <c r="N98" s="12" t="n"/>
      <c r="O98" s="13">
        <f>IF(OR(B98="",K98=""),"",K98*24*IFERROR(VLOOKUP(B98,'Cadastro'!$A$2:$H$101,7,FALSE),0))</f>
        <v/>
      </c>
      <c r="P98" s="12" t="n"/>
    </row>
    <row r="99">
      <c r="A99" s="6" t="n"/>
      <c r="B99" s="2" t="n"/>
      <c r="C99" s="14">
        <f>IF(B99="","",IFERROR(VLOOKUP(B99,'Cadastro'!$A$2:$H$101,2,FALSE),"Não localizado"))</f>
        <v/>
      </c>
      <c r="D99" s="14">
        <f>IF(B99="","",IFERROR(VLOOKUP(B99,'Cadastro'!$A$2:$H$101,3,FALSE),""))</f>
        <v/>
      </c>
      <c r="E99" s="14">
        <f>IF(B99="","",IFERROR(VLOOKUP(B99,'Cadastro'!$A$2:$H$101,4,FALSE),""))</f>
        <v/>
      </c>
      <c r="F99" s="8" t="n"/>
      <c r="G99" s="8" t="n"/>
      <c r="H99" s="8" t="n"/>
      <c r="I99" s="8" t="n"/>
      <c r="J99" s="4" t="n"/>
      <c r="K99" s="15">
        <f>IF(OR(B99="",G99="",I99=""),"",IFERROR((I99-G99)-IF(J99="",0,J99/24),""))</f>
        <v/>
      </c>
      <c r="L99" s="16">
        <f>IF(OR(B99="",F99="",G99=""),"",MAX(0,(G99-F99)*1440))</f>
        <v/>
      </c>
      <c r="M99" s="17">
        <f>IF(B99="","",IF(G99="","Falta",IF(G99&gt;F99+10/1440,"Atraso",IF(I99&lt;H99,"Saída antecipada","Presente"))))</f>
        <v/>
      </c>
      <c r="N99" s="12" t="n"/>
      <c r="O99" s="18">
        <f>IF(OR(B99="",K99=""),"",K99*24*IFERROR(VLOOKUP(B99,'Cadastro'!$A$2:$H$101,7,FALSE),0))</f>
        <v/>
      </c>
      <c r="P99" s="12" t="n"/>
    </row>
    <row r="100">
      <c r="A100" s="6" t="n"/>
      <c r="B100" s="2" t="n"/>
      <c r="C100" s="7">
        <f>IF(B100="","",IFERROR(VLOOKUP(B100,'Cadastro'!$A$2:$H$101,2,FALSE),"Não localizado"))</f>
        <v/>
      </c>
      <c r="D100" s="7">
        <f>IF(B100="","",IFERROR(VLOOKUP(B100,'Cadastro'!$A$2:$H$101,3,FALSE),""))</f>
        <v/>
      </c>
      <c r="E100" s="7">
        <f>IF(B100="","",IFERROR(VLOOKUP(B100,'Cadastro'!$A$2:$H$101,4,FALSE),""))</f>
        <v/>
      </c>
      <c r="F100" s="8" t="n"/>
      <c r="G100" s="8" t="n"/>
      <c r="H100" s="8" t="n"/>
      <c r="I100" s="8" t="n"/>
      <c r="J100" s="4" t="n"/>
      <c r="K100" s="9">
        <f>IF(OR(B100="",G100="",I100=""),"",IFERROR((I100-G100)-IF(J100="",0,J100/24),""))</f>
        <v/>
      </c>
      <c r="L100" s="10">
        <f>IF(OR(B100="",F100="",G100=""),"",MAX(0,(G100-F100)*1440))</f>
        <v/>
      </c>
      <c r="M100" s="11">
        <f>IF(B100="","",IF(G100="","Falta",IF(G100&gt;F100+10/1440,"Atraso",IF(I100&lt;H100,"Saída antecipada","Presente"))))</f>
        <v/>
      </c>
      <c r="N100" s="12" t="n"/>
      <c r="O100" s="13">
        <f>IF(OR(B100="",K100=""),"",K100*24*IFERROR(VLOOKUP(B100,'Cadastro'!$A$2:$H$101,7,FALSE),0))</f>
        <v/>
      </c>
      <c r="P100" s="12" t="n"/>
    </row>
    <row r="101">
      <c r="A101" s="6" t="n"/>
      <c r="B101" s="2" t="n"/>
      <c r="C101" s="14">
        <f>IF(B101="","",IFERROR(VLOOKUP(B101,'Cadastro'!$A$2:$H$101,2,FALSE),"Não localizado"))</f>
        <v/>
      </c>
      <c r="D101" s="14">
        <f>IF(B101="","",IFERROR(VLOOKUP(B101,'Cadastro'!$A$2:$H$101,3,FALSE),""))</f>
        <v/>
      </c>
      <c r="E101" s="14">
        <f>IF(B101="","",IFERROR(VLOOKUP(B101,'Cadastro'!$A$2:$H$101,4,FALSE),""))</f>
        <v/>
      </c>
      <c r="F101" s="8" t="n"/>
      <c r="G101" s="8" t="n"/>
      <c r="H101" s="8" t="n"/>
      <c r="I101" s="8" t="n"/>
      <c r="J101" s="4" t="n"/>
      <c r="K101" s="15">
        <f>IF(OR(B101="",G101="",I101=""),"",IFERROR((I101-G101)-IF(J101="",0,J101/24),""))</f>
        <v/>
      </c>
      <c r="L101" s="16">
        <f>IF(OR(B101="",F101="",G101=""),"",MAX(0,(G101-F101)*1440))</f>
        <v/>
      </c>
      <c r="M101" s="17">
        <f>IF(B101="","",IF(G101="","Falta",IF(G101&gt;F101+10/1440,"Atraso",IF(I101&lt;H101,"Saída antecipada","Presente"))))</f>
        <v/>
      </c>
      <c r="N101" s="12" t="n"/>
      <c r="O101" s="18">
        <f>IF(OR(B101="",K101=""),"",K101*24*IFERROR(VLOOKUP(B101,'Cadastro'!$A$2:$H$101,7,FALSE),0))</f>
        <v/>
      </c>
      <c r="P101" s="12" t="n"/>
    </row>
    <row r="102">
      <c r="A102" s="6" t="n"/>
      <c r="B102" s="2" t="n"/>
      <c r="C102" s="7">
        <f>IF(B102="","",IFERROR(VLOOKUP(B102,'Cadastro'!$A$2:$H$101,2,FALSE),"Não localizado"))</f>
        <v/>
      </c>
      <c r="D102" s="7">
        <f>IF(B102="","",IFERROR(VLOOKUP(B102,'Cadastro'!$A$2:$H$101,3,FALSE),""))</f>
        <v/>
      </c>
      <c r="E102" s="7">
        <f>IF(B102="","",IFERROR(VLOOKUP(B102,'Cadastro'!$A$2:$H$101,4,FALSE),""))</f>
        <v/>
      </c>
      <c r="F102" s="8" t="n"/>
      <c r="G102" s="8" t="n"/>
      <c r="H102" s="8" t="n"/>
      <c r="I102" s="8" t="n"/>
      <c r="J102" s="4" t="n"/>
      <c r="K102" s="9">
        <f>IF(OR(B102="",G102="",I102=""),"",IFERROR((I102-G102)-IF(J102="",0,J102/24),""))</f>
        <v/>
      </c>
      <c r="L102" s="10">
        <f>IF(OR(B102="",F102="",G102=""),"",MAX(0,(G102-F102)*1440))</f>
        <v/>
      </c>
      <c r="M102" s="11">
        <f>IF(B102="","",IF(G102="","Falta",IF(G102&gt;F102+10/1440,"Atraso",IF(I102&lt;H102,"Saída antecipada","Presente"))))</f>
        <v/>
      </c>
      <c r="N102" s="12" t="n"/>
      <c r="O102" s="13">
        <f>IF(OR(B102="",K102=""),"",K102*24*IFERROR(VLOOKUP(B102,'Cadastro'!$A$2:$H$101,7,FALSE),0))</f>
        <v/>
      </c>
      <c r="P102" s="12" t="n"/>
    </row>
    <row r="103">
      <c r="A103" s="6" t="n"/>
      <c r="B103" s="2" t="n"/>
      <c r="C103" s="14">
        <f>IF(B103="","",IFERROR(VLOOKUP(B103,'Cadastro'!$A$2:$H$101,2,FALSE),"Não localizado"))</f>
        <v/>
      </c>
      <c r="D103" s="14">
        <f>IF(B103="","",IFERROR(VLOOKUP(B103,'Cadastro'!$A$2:$H$101,3,FALSE),""))</f>
        <v/>
      </c>
      <c r="E103" s="14">
        <f>IF(B103="","",IFERROR(VLOOKUP(B103,'Cadastro'!$A$2:$H$101,4,FALSE),""))</f>
        <v/>
      </c>
      <c r="F103" s="8" t="n"/>
      <c r="G103" s="8" t="n"/>
      <c r="H103" s="8" t="n"/>
      <c r="I103" s="8" t="n"/>
      <c r="J103" s="4" t="n"/>
      <c r="K103" s="15">
        <f>IF(OR(B103="",G103="",I103=""),"",IFERROR((I103-G103)-IF(J103="",0,J103/24),""))</f>
        <v/>
      </c>
      <c r="L103" s="16">
        <f>IF(OR(B103="",F103="",G103=""),"",MAX(0,(G103-F103)*1440))</f>
        <v/>
      </c>
      <c r="M103" s="17">
        <f>IF(B103="","",IF(G103="","Falta",IF(G103&gt;F103+10/1440,"Atraso",IF(I103&lt;H103,"Saída antecipada","Presente"))))</f>
        <v/>
      </c>
      <c r="N103" s="12" t="n"/>
      <c r="O103" s="18">
        <f>IF(OR(B103="",K103=""),"",K103*24*IFERROR(VLOOKUP(B103,'Cadastro'!$A$2:$H$101,7,FALSE),0))</f>
        <v/>
      </c>
      <c r="P103" s="12" t="n"/>
    </row>
    <row r="104">
      <c r="A104" s="6" t="n"/>
      <c r="B104" s="2" t="n"/>
      <c r="C104" s="7">
        <f>IF(B104="","",IFERROR(VLOOKUP(B104,'Cadastro'!$A$2:$H$101,2,FALSE),"Não localizado"))</f>
        <v/>
      </c>
      <c r="D104" s="7">
        <f>IF(B104="","",IFERROR(VLOOKUP(B104,'Cadastro'!$A$2:$H$101,3,FALSE),""))</f>
        <v/>
      </c>
      <c r="E104" s="7">
        <f>IF(B104="","",IFERROR(VLOOKUP(B104,'Cadastro'!$A$2:$H$101,4,FALSE),""))</f>
        <v/>
      </c>
      <c r="F104" s="8" t="n"/>
      <c r="G104" s="8" t="n"/>
      <c r="H104" s="8" t="n"/>
      <c r="I104" s="8" t="n"/>
      <c r="J104" s="4" t="n"/>
      <c r="K104" s="9">
        <f>IF(OR(B104="",G104="",I104=""),"",IFERROR((I104-G104)-IF(J104="",0,J104/24),""))</f>
        <v/>
      </c>
      <c r="L104" s="10">
        <f>IF(OR(B104="",F104="",G104=""),"",MAX(0,(G104-F104)*1440))</f>
        <v/>
      </c>
      <c r="M104" s="11">
        <f>IF(B104="","",IF(G104="","Falta",IF(G104&gt;F104+10/1440,"Atraso",IF(I104&lt;H104,"Saída antecipada","Presente"))))</f>
        <v/>
      </c>
      <c r="N104" s="12" t="n"/>
      <c r="O104" s="13">
        <f>IF(OR(B104="",K104=""),"",K104*24*IFERROR(VLOOKUP(B104,'Cadastro'!$A$2:$H$101,7,FALSE),0))</f>
        <v/>
      </c>
      <c r="P104" s="12" t="n"/>
    </row>
    <row r="105">
      <c r="A105" s="6" t="n"/>
      <c r="B105" s="2" t="n"/>
      <c r="C105" s="14">
        <f>IF(B105="","",IFERROR(VLOOKUP(B105,'Cadastro'!$A$2:$H$101,2,FALSE),"Não localizado"))</f>
        <v/>
      </c>
      <c r="D105" s="14">
        <f>IF(B105="","",IFERROR(VLOOKUP(B105,'Cadastro'!$A$2:$H$101,3,FALSE),""))</f>
        <v/>
      </c>
      <c r="E105" s="14">
        <f>IF(B105="","",IFERROR(VLOOKUP(B105,'Cadastro'!$A$2:$H$101,4,FALSE),""))</f>
        <v/>
      </c>
      <c r="F105" s="8" t="n"/>
      <c r="G105" s="8" t="n"/>
      <c r="H105" s="8" t="n"/>
      <c r="I105" s="8" t="n"/>
      <c r="J105" s="4" t="n"/>
      <c r="K105" s="15">
        <f>IF(OR(B105="",G105="",I105=""),"",IFERROR((I105-G105)-IF(J105="",0,J105/24),""))</f>
        <v/>
      </c>
      <c r="L105" s="16">
        <f>IF(OR(B105="",F105="",G105=""),"",MAX(0,(G105-F105)*1440))</f>
        <v/>
      </c>
      <c r="M105" s="17">
        <f>IF(B105="","",IF(G105="","Falta",IF(G105&gt;F105+10/1440,"Atraso",IF(I105&lt;H105,"Saída antecipada","Presente"))))</f>
        <v/>
      </c>
      <c r="N105" s="12" t="n"/>
      <c r="O105" s="18">
        <f>IF(OR(B105="",K105=""),"",K105*24*IFERROR(VLOOKUP(B105,'Cadastro'!$A$2:$H$101,7,FALSE),0))</f>
        <v/>
      </c>
      <c r="P105" s="12" t="n"/>
    </row>
    <row r="106">
      <c r="A106" s="6" t="n"/>
      <c r="B106" s="2" t="n"/>
      <c r="C106" s="7">
        <f>IF(B106="","",IFERROR(VLOOKUP(B106,'Cadastro'!$A$2:$H$101,2,FALSE),"Não localizado"))</f>
        <v/>
      </c>
      <c r="D106" s="7">
        <f>IF(B106="","",IFERROR(VLOOKUP(B106,'Cadastro'!$A$2:$H$101,3,FALSE),""))</f>
        <v/>
      </c>
      <c r="E106" s="7">
        <f>IF(B106="","",IFERROR(VLOOKUP(B106,'Cadastro'!$A$2:$H$101,4,FALSE),""))</f>
        <v/>
      </c>
      <c r="F106" s="8" t="n"/>
      <c r="G106" s="8" t="n"/>
      <c r="H106" s="8" t="n"/>
      <c r="I106" s="8" t="n"/>
      <c r="J106" s="4" t="n"/>
      <c r="K106" s="9">
        <f>IF(OR(B106="",G106="",I106=""),"",IFERROR((I106-G106)-IF(J106="",0,J106/24),""))</f>
        <v/>
      </c>
      <c r="L106" s="10">
        <f>IF(OR(B106="",F106="",G106=""),"",MAX(0,(G106-F106)*1440))</f>
        <v/>
      </c>
      <c r="M106" s="11">
        <f>IF(B106="","",IF(G106="","Falta",IF(G106&gt;F106+10/1440,"Atraso",IF(I106&lt;H106,"Saída antecipada","Presente"))))</f>
        <v/>
      </c>
      <c r="N106" s="12" t="n"/>
      <c r="O106" s="13">
        <f>IF(OR(B106="",K106=""),"",K106*24*IFERROR(VLOOKUP(B106,'Cadastro'!$A$2:$H$101,7,FALSE),0))</f>
        <v/>
      </c>
      <c r="P106" s="12" t="n"/>
    </row>
    <row r="107">
      <c r="A107" s="6" t="n"/>
      <c r="B107" s="2" t="n"/>
      <c r="C107" s="14">
        <f>IF(B107="","",IFERROR(VLOOKUP(B107,'Cadastro'!$A$2:$H$101,2,FALSE),"Não localizado"))</f>
        <v/>
      </c>
      <c r="D107" s="14">
        <f>IF(B107="","",IFERROR(VLOOKUP(B107,'Cadastro'!$A$2:$H$101,3,FALSE),""))</f>
        <v/>
      </c>
      <c r="E107" s="14">
        <f>IF(B107="","",IFERROR(VLOOKUP(B107,'Cadastro'!$A$2:$H$101,4,FALSE),""))</f>
        <v/>
      </c>
      <c r="F107" s="8" t="n"/>
      <c r="G107" s="8" t="n"/>
      <c r="H107" s="8" t="n"/>
      <c r="I107" s="8" t="n"/>
      <c r="J107" s="4" t="n"/>
      <c r="K107" s="15">
        <f>IF(OR(B107="",G107="",I107=""),"",IFERROR((I107-G107)-IF(J107="",0,J107/24),""))</f>
        <v/>
      </c>
      <c r="L107" s="16">
        <f>IF(OR(B107="",F107="",G107=""),"",MAX(0,(G107-F107)*1440))</f>
        <v/>
      </c>
      <c r="M107" s="17">
        <f>IF(B107="","",IF(G107="","Falta",IF(G107&gt;F107+10/1440,"Atraso",IF(I107&lt;H107,"Saída antecipada","Presente"))))</f>
        <v/>
      </c>
      <c r="N107" s="12" t="n"/>
      <c r="O107" s="18">
        <f>IF(OR(B107="",K107=""),"",K107*24*IFERROR(VLOOKUP(B107,'Cadastro'!$A$2:$H$101,7,FALSE),0))</f>
        <v/>
      </c>
      <c r="P107" s="12" t="n"/>
    </row>
    <row r="108">
      <c r="A108" s="6" t="n"/>
      <c r="B108" s="2" t="n"/>
      <c r="C108" s="7">
        <f>IF(B108="","",IFERROR(VLOOKUP(B108,'Cadastro'!$A$2:$H$101,2,FALSE),"Não localizado"))</f>
        <v/>
      </c>
      <c r="D108" s="7">
        <f>IF(B108="","",IFERROR(VLOOKUP(B108,'Cadastro'!$A$2:$H$101,3,FALSE),""))</f>
        <v/>
      </c>
      <c r="E108" s="7">
        <f>IF(B108="","",IFERROR(VLOOKUP(B108,'Cadastro'!$A$2:$H$101,4,FALSE),""))</f>
        <v/>
      </c>
      <c r="F108" s="8" t="n"/>
      <c r="G108" s="8" t="n"/>
      <c r="H108" s="8" t="n"/>
      <c r="I108" s="8" t="n"/>
      <c r="J108" s="4" t="n"/>
      <c r="K108" s="9">
        <f>IF(OR(B108="",G108="",I108=""),"",IFERROR((I108-G108)-IF(J108="",0,J108/24),""))</f>
        <v/>
      </c>
      <c r="L108" s="10">
        <f>IF(OR(B108="",F108="",G108=""),"",MAX(0,(G108-F108)*1440))</f>
        <v/>
      </c>
      <c r="M108" s="11">
        <f>IF(B108="","",IF(G108="","Falta",IF(G108&gt;F108+10/1440,"Atraso",IF(I108&lt;H108,"Saída antecipada","Presente"))))</f>
        <v/>
      </c>
      <c r="N108" s="12" t="n"/>
      <c r="O108" s="13">
        <f>IF(OR(B108="",K108=""),"",K108*24*IFERROR(VLOOKUP(B108,'Cadastro'!$A$2:$H$101,7,FALSE),0))</f>
        <v/>
      </c>
      <c r="P108" s="12" t="n"/>
    </row>
    <row r="109">
      <c r="A109" s="6" t="n"/>
      <c r="B109" s="2" t="n"/>
      <c r="C109" s="14">
        <f>IF(B109="","",IFERROR(VLOOKUP(B109,'Cadastro'!$A$2:$H$101,2,FALSE),"Não localizado"))</f>
        <v/>
      </c>
      <c r="D109" s="14">
        <f>IF(B109="","",IFERROR(VLOOKUP(B109,'Cadastro'!$A$2:$H$101,3,FALSE),""))</f>
        <v/>
      </c>
      <c r="E109" s="14">
        <f>IF(B109="","",IFERROR(VLOOKUP(B109,'Cadastro'!$A$2:$H$101,4,FALSE),""))</f>
        <v/>
      </c>
      <c r="F109" s="8" t="n"/>
      <c r="G109" s="8" t="n"/>
      <c r="H109" s="8" t="n"/>
      <c r="I109" s="8" t="n"/>
      <c r="J109" s="4" t="n"/>
      <c r="K109" s="15">
        <f>IF(OR(B109="",G109="",I109=""),"",IFERROR((I109-G109)-IF(J109="",0,J109/24),""))</f>
        <v/>
      </c>
      <c r="L109" s="16">
        <f>IF(OR(B109="",F109="",G109=""),"",MAX(0,(G109-F109)*1440))</f>
        <v/>
      </c>
      <c r="M109" s="17">
        <f>IF(B109="","",IF(G109="","Falta",IF(G109&gt;F109+10/1440,"Atraso",IF(I109&lt;H109,"Saída antecipada","Presente"))))</f>
        <v/>
      </c>
      <c r="N109" s="12" t="n"/>
      <c r="O109" s="18">
        <f>IF(OR(B109="",K109=""),"",K109*24*IFERROR(VLOOKUP(B109,'Cadastro'!$A$2:$H$101,7,FALSE),0))</f>
        <v/>
      </c>
      <c r="P109" s="12" t="n"/>
    </row>
    <row r="110">
      <c r="A110" s="6" t="n"/>
      <c r="B110" s="2" t="n"/>
      <c r="C110" s="7">
        <f>IF(B110="","",IFERROR(VLOOKUP(B110,'Cadastro'!$A$2:$H$101,2,FALSE),"Não localizado"))</f>
        <v/>
      </c>
      <c r="D110" s="7">
        <f>IF(B110="","",IFERROR(VLOOKUP(B110,'Cadastro'!$A$2:$H$101,3,FALSE),""))</f>
        <v/>
      </c>
      <c r="E110" s="7">
        <f>IF(B110="","",IFERROR(VLOOKUP(B110,'Cadastro'!$A$2:$H$101,4,FALSE),""))</f>
        <v/>
      </c>
      <c r="F110" s="8" t="n"/>
      <c r="G110" s="8" t="n"/>
      <c r="H110" s="8" t="n"/>
      <c r="I110" s="8" t="n"/>
      <c r="J110" s="4" t="n"/>
      <c r="K110" s="9">
        <f>IF(OR(B110="",G110="",I110=""),"",IFERROR((I110-G110)-IF(J110="",0,J110/24),""))</f>
        <v/>
      </c>
      <c r="L110" s="10">
        <f>IF(OR(B110="",F110="",G110=""),"",MAX(0,(G110-F110)*1440))</f>
        <v/>
      </c>
      <c r="M110" s="11">
        <f>IF(B110="","",IF(G110="","Falta",IF(G110&gt;F110+10/1440,"Atraso",IF(I110&lt;H110,"Saída antecipada","Presente"))))</f>
        <v/>
      </c>
      <c r="N110" s="12" t="n"/>
      <c r="O110" s="13">
        <f>IF(OR(B110="",K110=""),"",K110*24*IFERROR(VLOOKUP(B110,'Cadastro'!$A$2:$H$101,7,FALSE),0))</f>
        <v/>
      </c>
      <c r="P110" s="12" t="n"/>
    </row>
    <row r="111">
      <c r="A111" s="6" t="n"/>
      <c r="B111" s="2" t="n"/>
      <c r="C111" s="14">
        <f>IF(B111="","",IFERROR(VLOOKUP(B111,'Cadastro'!$A$2:$H$101,2,FALSE),"Não localizado"))</f>
        <v/>
      </c>
      <c r="D111" s="14">
        <f>IF(B111="","",IFERROR(VLOOKUP(B111,'Cadastro'!$A$2:$H$101,3,FALSE),""))</f>
        <v/>
      </c>
      <c r="E111" s="14">
        <f>IF(B111="","",IFERROR(VLOOKUP(B111,'Cadastro'!$A$2:$H$101,4,FALSE),""))</f>
        <v/>
      </c>
      <c r="F111" s="8" t="n"/>
      <c r="G111" s="8" t="n"/>
      <c r="H111" s="8" t="n"/>
      <c r="I111" s="8" t="n"/>
      <c r="J111" s="4" t="n"/>
      <c r="K111" s="15">
        <f>IF(OR(B111="",G111="",I111=""),"",IFERROR((I111-G111)-IF(J111="",0,J111/24),""))</f>
        <v/>
      </c>
      <c r="L111" s="16">
        <f>IF(OR(B111="",F111="",G111=""),"",MAX(0,(G111-F111)*1440))</f>
        <v/>
      </c>
      <c r="M111" s="17">
        <f>IF(B111="","",IF(G111="","Falta",IF(G111&gt;F111+10/1440,"Atraso",IF(I111&lt;H111,"Saída antecipada","Presente"))))</f>
        <v/>
      </c>
      <c r="N111" s="12" t="n"/>
      <c r="O111" s="18">
        <f>IF(OR(B111="",K111=""),"",K111*24*IFERROR(VLOOKUP(B111,'Cadastro'!$A$2:$H$101,7,FALSE),0))</f>
        <v/>
      </c>
      <c r="P111" s="12" t="n"/>
    </row>
    <row r="112">
      <c r="A112" s="6" t="n"/>
      <c r="B112" s="2" t="n"/>
      <c r="C112" s="7">
        <f>IF(B112="","",IFERROR(VLOOKUP(B112,'Cadastro'!$A$2:$H$101,2,FALSE),"Não localizado"))</f>
        <v/>
      </c>
      <c r="D112" s="7">
        <f>IF(B112="","",IFERROR(VLOOKUP(B112,'Cadastro'!$A$2:$H$101,3,FALSE),""))</f>
        <v/>
      </c>
      <c r="E112" s="7">
        <f>IF(B112="","",IFERROR(VLOOKUP(B112,'Cadastro'!$A$2:$H$101,4,FALSE),""))</f>
        <v/>
      </c>
      <c r="F112" s="8" t="n"/>
      <c r="G112" s="8" t="n"/>
      <c r="H112" s="8" t="n"/>
      <c r="I112" s="8" t="n"/>
      <c r="J112" s="4" t="n"/>
      <c r="K112" s="9">
        <f>IF(OR(B112="",G112="",I112=""),"",IFERROR((I112-G112)-IF(J112="",0,J112/24),""))</f>
        <v/>
      </c>
      <c r="L112" s="10">
        <f>IF(OR(B112="",F112="",G112=""),"",MAX(0,(G112-F112)*1440))</f>
        <v/>
      </c>
      <c r="M112" s="11">
        <f>IF(B112="","",IF(G112="","Falta",IF(G112&gt;F112+10/1440,"Atraso",IF(I112&lt;H112,"Saída antecipada","Presente"))))</f>
        <v/>
      </c>
      <c r="N112" s="12" t="n"/>
      <c r="O112" s="13">
        <f>IF(OR(B112="",K112=""),"",K112*24*IFERROR(VLOOKUP(B112,'Cadastro'!$A$2:$H$101,7,FALSE),0))</f>
        <v/>
      </c>
      <c r="P112" s="12" t="n"/>
    </row>
    <row r="113">
      <c r="A113" s="6" t="n"/>
      <c r="B113" s="2" t="n"/>
      <c r="C113" s="14">
        <f>IF(B113="","",IFERROR(VLOOKUP(B113,'Cadastro'!$A$2:$H$101,2,FALSE),"Não localizado"))</f>
        <v/>
      </c>
      <c r="D113" s="14">
        <f>IF(B113="","",IFERROR(VLOOKUP(B113,'Cadastro'!$A$2:$H$101,3,FALSE),""))</f>
        <v/>
      </c>
      <c r="E113" s="14">
        <f>IF(B113="","",IFERROR(VLOOKUP(B113,'Cadastro'!$A$2:$H$101,4,FALSE),""))</f>
        <v/>
      </c>
      <c r="F113" s="8" t="n"/>
      <c r="G113" s="8" t="n"/>
      <c r="H113" s="8" t="n"/>
      <c r="I113" s="8" t="n"/>
      <c r="J113" s="4" t="n"/>
      <c r="K113" s="15">
        <f>IF(OR(B113="",G113="",I113=""),"",IFERROR((I113-G113)-IF(J113="",0,J113/24),""))</f>
        <v/>
      </c>
      <c r="L113" s="16">
        <f>IF(OR(B113="",F113="",G113=""),"",MAX(0,(G113-F113)*1440))</f>
        <v/>
      </c>
      <c r="M113" s="17">
        <f>IF(B113="","",IF(G113="","Falta",IF(G113&gt;F113+10/1440,"Atraso",IF(I113&lt;H113,"Saída antecipada","Presente"))))</f>
        <v/>
      </c>
      <c r="N113" s="12" t="n"/>
      <c r="O113" s="18">
        <f>IF(OR(B113="",K113=""),"",K113*24*IFERROR(VLOOKUP(B113,'Cadastro'!$A$2:$H$101,7,FALSE),0))</f>
        <v/>
      </c>
      <c r="P113" s="12" t="n"/>
    </row>
    <row r="114">
      <c r="A114" s="6" t="n"/>
      <c r="B114" s="2" t="n"/>
      <c r="C114" s="7">
        <f>IF(B114="","",IFERROR(VLOOKUP(B114,'Cadastro'!$A$2:$H$101,2,FALSE),"Não localizado"))</f>
        <v/>
      </c>
      <c r="D114" s="7">
        <f>IF(B114="","",IFERROR(VLOOKUP(B114,'Cadastro'!$A$2:$H$101,3,FALSE),""))</f>
        <v/>
      </c>
      <c r="E114" s="7">
        <f>IF(B114="","",IFERROR(VLOOKUP(B114,'Cadastro'!$A$2:$H$101,4,FALSE),""))</f>
        <v/>
      </c>
      <c r="F114" s="8" t="n"/>
      <c r="G114" s="8" t="n"/>
      <c r="H114" s="8" t="n"/>
      <c r="I114" s="8" t="n"/>
      <c r="J114" s="4" t="n"/>
      <c r="K114" s="9">
        <f>IF(OR(B114="",G114="",I114=""),"",IFERROR((I114-G114)-IF(J114="",0,J114/24),""))</f>
        <v/>
      </c>
      <c r="L114" s="10">
        <f>IF(OR(B114="",F114="",G114=""),"",MAX(0,(G114-F114)*1440))</f>
        <v/>
      </c>
      <c r="M114" s="11">
        <f>IF(B114="","",IF(G114="","Falta",IF(G114&gt;F114+10/1440,"Atraso",IF(I114&lt;H114,"Saída antecipada","Presente"))))</f>
        <v/>
      </c>
      <c r="N114" s="12" t="n"/>
      <c r="O114" s="13">
        <f>IF(OR(B114="",K114=""),"",K114*24*IFERROR(VLOOKUP(B114,'Cadastro'!$A$2:$H$101,7,FALSE),0))</f>
        <v/>
      </c>
      <c r="P114" s="12" t="n"/>
    </row>
    <row r="115">
      <c r="A115" s="6" t="n"/>
      <c r="B115" s="2" t="n"/>
      <c r="C115" s="14">
        <f>IF(B115="","",IFERROR(VLOOKUP(B115,'Cadastro'!$A$2:$H$101,2,FALSE),"Não localizado"))</f>
        <v/>
      </c>
      <c r="D115" s="14">
        <f>IF(B115="","",IFERROR(VLOOKUP(B115,'Cadastro'!$A$2:$H$101,3,FALSE),""))</f>
        <v/>
      </c>
      <c r="E115" s="14">
        <f>IF(B115="","",IFERROR(VLOOKUP(B115,'Cadastro'!$A$2:$H$101,4,FALSE),""))</f>
        <v/>
      </c>
      <c r="F115" s="8" t="n"/>
      <c r="G115" s="8" t="n"/>
      <c r="H115" s="8" t="n"/>
      <c r="I115" s="8" t="n"/>
      <c r="J115" s="4" t="n"/>
      <c r="K115" s="15">
        <f>IF(OR(B115="",G115="",I115=""),"",IFERROR((I115-G115)-IF(J115="",0,J115/24),""))</f>
        <v/>
      </c>
      <c r="L115" s="16">
        <f>IF(OR(B115="",F115="",G115=""),"",MAX(0,(G115-F115)*1440))</f>
        <v/>
      </c>
      <c r="M115" s="17">
        <f>IF(B115="","",IF(G115="","Falta",IF(G115&gt;F115+10/1440,"Atraso",IF(I115&lt;H115,"Saída antecipada","Presente"))))</f>
        <v/>
      </c>
      <c r="N115" s="12" t="n"/>
      <c r="O115" s="18">
        <f>IF(OR(B115="",K115=""),"",K115*24*IFERROR(VLOOKUP(B115,'Cadastro'!$A$2:$H$101,7,FALSE),0))</f>
        <v/>
      </c>
      <c r="P115" s="12" t="n"/>
    </row>
    <row r="116">
      <c r="A116" s="6" t="n"/>
      <c r="B116" s="2" t="n"/>
      <c r="C116" s="7">
        <f>IF(B116="","",IFERROR(VLOOKUP(B116,'Cadastro'!$A$2:$H$101,2,FALSE),"Não localizado"))</f>
        <v/>
      </c>
      <c r="D116" s="7">
        <f>IF(B116="","",IFERROR(VLOOKUP(B116,'Cadastro'!$A$2:$H$101,3,FALSE),""))</f>
        <v/>
      </c>
      <c r="E116" s="7">
        <f>IF(B116="","",IFERROR(VLOOKUP(B116,'Cadastro'!$A$2:$H$101,4,FALSE),""))</f>
        <v/>
      </c>
      <c r="F116" s="8" t="n"/>
      <c r="G116" s="8" t="n"/>
      <c r="H116" s="8" t="n"/>
      <c r="I116" s="8" t="n"/>
      <c r="J116" s="4" t="n"/>
      <c r="K116" s="9">
        <f>IF(OR(B116="",G116="",I116=""),"",IFERROR((I116-G116)-IF(J116="",0,J116/24),""))</f>
        <v/>
      </c>
      <c r="L116" s="10">
        <f>IF(OR(B116="",F116="",G116=""),"",MAX(0,(G116-F116)*1440))</f>
        <v/>
      </c>
      <c r="M116" s="11">
        <f>IF(B116="","",IF(G116="","Falta",IF(G116&gt;F116+10/1440,"Atraso",IF(I116&lt;H116,"Saída antecipada","Presente"))))</f>
        <v/>
      </c>
      <c r="N116" s="12" t="n"/>
      <c r="O116" s="13">
        <f>IF(OR(B116="",K116=""),"",K116*24*IFERROR(VLOOKUP(B116,'Cadastro'!$A$2:$H$101,7,FALSE),0))</f>
        <v/>
      </c>
      <c r="P116" s="12" t="n"/>
    </row>
    <row r="117">
      <c r="A117" s="6" t="n"/>
      <c r="B117" s="2" t="n"/>
      <c r="C117" s="14">
        <f>IF(B117="","",IFERROR(VLOOKUP(B117,'Cadastro'!$A$2:$H$101,2,FALSE),"Não localizado"))</f>
        <v/>
      </c>
      <c r="D117" s="14">
        <f>IF(B117="","",IFERROR(VLOOKUP(B117,'Cadastro'!$A$2:$H$101,3,FALSE),""))</f>
        <v/>
      </c>
      <c r="E117" s="14">
        <f>IF(B117="","",IFERROR(VLOOKUP(B117,'Cadastro'!$A$2:$H$101,4,FALSE),""))</f>
        <v/>
      </c>
      <c r="F117" s="8" t="n"/>
      <c r="G117" s="8" t="n"/>
      <c r="H117" s="8" t="n"/>
      <c r="I117" s="8" t="n"/>
      <c r="J117" s="4" t="n"/>
      <c r="K117" s="15">
        <f>IF(OR(B117="",G117="",I117=""),"",IFERROR((I117-G117)-IF(J117="",0,J117/24),""))</f>
        <v/>
      </c>
      <c r="L117" s="16">
        <f>IF(OR(B117="",F117="",G117=""),"",MAX(0,(G117-F117)*1440))</f>
        <v/>
      </c>
      <c r="M117" s="17">
        <f>IF(B117="","",IF(G117="","Falta",IF(G117&gt;F117+10/1440,"Atraso",IF(I117&lt;H117,"Saída antecipada","Presente"))))</f>
        <v/>
      </c>
      <c r="N117" s="12" t="n"/>
      <c r="O117" s="18">
        <f>IF(OR(B117="",K117=""),"",K117*24*IFERROR(VLOOKUP(B117,'Cadastro'!$A$2:$H$101,7,FALSE),0))</f>
        <v/>
      </c>
      <c r="P117" s="12" t="n"/>
    </row>
    <row r="118">
      <c r="A118" s="6" t="n"/>
      <c r="B118" s="2" t="n"/>
      <c r="C118" s="7">
        <f>IF(B118="","",IFERROR(VLOOKUP(B118,'Cadastro'!$A$2:$H$101,2,FALSE),"Não localizado"))</f>
        <v/>
      </c>
      <c r="D118" s="7">
        <f>IF(B118="","",IFERROR(VLOOKUP(B118,'Cadastro'!$A$2:$H$101,3,FALSE),""))</f>
        <v/>
      </c>
      <c r="E118" s="7">
        <f>IF(B118="","",IFERROR(VLOOKUP(B118,'Cadastro'!$A$2:$H$101,4,FALSE),""))</f>
        <v/>
      </c>
      <c r="F118" s="8" t="n"/>
      <c r="G118" s="8" t="n"/>
      <c r="H118" s="8" t="n"/>
      <c r="I118" s="8" t="n"/>
      <c r="J118" s="4" t="n"/>
      <c r="K118" s="9">
        <f>IF(OR(B118="",G118="",I118=""),"",IFERROR((I118-G118)-IF(J118="",0,J118/24),""))</f>
        <v/>
      </c>
      <c r="L118" s="10">
        <f>IF(OR(B118="",F118="",G118=""),"",MAX(0,(G118-F118)*1440))</f>
        <v/>
      </c>
      <c r="M118" s="11">
        <f>IF(B118="","",IF(G118="","Falta",IF(G118&gt;F118+10/1440,"Atraso",IF(I118&lt;H118,"Saída antecipada","Presente"))))</f>
        <v/>
      </c>
      <c r="N118" s="12" t="n"/>
      <c r="O118" s="13">
        <f>IF(OR(B118="",K118=""),"",K118*24*IFERROR(VLOOKUP(B118,'Cadastro'!$A$2:$H$101,7,FALSE),0))</f>
        <v/>
      </c>
      <c r="P118" s="12" t="n"/>
    </row>
    <row r="119">
      <c r="A119" s="6" t="n"/>
      <c r="B119" s="2" t="n"/>
      <c r="C119" s="14">
        <f>IF(B119="","",IFERROR(VLOOKUP(B119,'Cadastro'!$A$2:$H$101,2,FALSE),"Não localizado"))</f>
        <v/>
      </c>
      <c r="D119" s="14">
        <f>IF(B119="","",IFERROR(VLOOKUP(B119,'Cadastro'!$A$2:$H$101,3,FALSE),""))</f>
        <v/>
      </c>
      <c r="E119" s="14">
        <f>IF(B119="","",IFERROR(VLOOKUP(B119,'Cadastro'!$A$2:$H$101,4,FALSE),""))</f>
        <v/>
      </c>
      <c r="F119" s="8" t="n"/>
      <c r="G119" s="8" t="n"/>
      <c r="H119" s="8" t="n"/>
      <c r="I119" s="8" t="n"/>
      <c r="J119" s="4" t="n"/>
      <c r="K119" s="15">
        <f>IF(OR(B119="",G119="",I119=""),"",IFERROR((I119-G119)-IF(J119="",0,J119/24),""))</f>
        <v/>
      </c>
      <c r="L119" s="16">
        <f>IF(OR(B119="",F119="",G119=""),"",MAX(0,(G119-F119)*1440))</f>
        <v/>
      </c>
      <c r="M119" s="17">
        <f>IF(B119="","",IF(G119="","Falta",IF(G119&gt;F119+10/1440,"Atraso",IF(I119&lt;H119,"Saída antecipada","Presente"))))</f>
        <v/>
      </c>
      <c r="N119" s="12" t="n"/>
      <c r="O119" s="18">
        <f>IF(OR(B119="",K119=""),"",K119*24*IFERROR(VLOOKUP(B119,'Cadastro'!$A$2:$H$101,7,FALSE),0))</f>
        <v/>
      </c>
      <c r="P119" s="12" t="n"/>
    </row>
    <row r="120">
      <c r="A120" s="6" t="n"/>
      <c r="B120" s="2" t="n"/>
      <c r="C120" s="7">
        <f>IF(B120="","",IFERROR(VLOOKUP(B120,'Cadastro'!$A$2:$H$101,2,FALSE),"Não localizado"))</f>
        <v/>
      </c>
      <c r="D120" s="7">
        <f>IF(B120="","",IFERROR(VLOOKUP(B120,'Cadastro'!$A$2:$H$101,3,FALSE),""))</f>
        <v/>
      </c>
      <c r="E120" s="7">
        <f>IF(B120="","",IFERROR(VLOOKUP(B120,'Cadastro'!$A$2:$H$101,4,FALSE),""))</f>
        <v/>
      </c>
      <c r="F120" s="8" t="n"/>
      <c r="G120" s="8" t="n"/>
      <c r="H120" s="8" t="n"/>
      <c r="I120" s="8" t="n"/>
      <c r="J120" s="4" t="n"/>
      <c r="K120" s="9">
        <f>IF(OR(B120="",G120="",I120=""),"",IFERROR((I120-G120)-IF(J120="",0,J120/24),""))</f>
        <v/>
      </c>
      <c r="L120" s="10">
        <f>IF(OR(B120="",F120="",G120=""),"",MAX(0,(G120-F120)*1440))</f>
        <v/>
      </c>
      <c r="M120" s="11">
        <f>IF(B120="","",IF(G120="","Falta",IF(G120&gt;F120+10/1440,"Atraso",IF(I120&lt;H120,"Saída antecipada","Presente"))))</f>
        <v/>
      </c>
      <c r="N120" s="12" t="n"/>
      <c r="O120" s="13">
        <f>IF(OR(B120="",K120=""),"",K120*24*IFERROR(VLOOKUP(B120,'Cadastro'!$A$2:$H$101,7,FALSE),0))</f>
        <v/>
      </c>
      <c r="P120" s="12" t="n"/>
    </row>
    <row r="121">
      <c r="A121" s="6" t="n"/>
      <c r="B121" s="2" t="n"/>
      <c r="C121" s="14">
        <f>IF(B121="","",IFERROR(VLOOKUP(B121,'Cadastro'!$A$2:$H$101,2,FALSE),"Não localizado"))</f>
        <v/>
      </c>
      <c r="D121" s="14">
        <f>IF(B121="","",IFERROR(VLOOKUP(B121,'Cadastro'!$A$2:$H$101,3,FALSE),""))</f>
        <v/>
      </c>
      <c r="E121" s="14">
        <f>IF(B121="","",IFERROR(VLOOKUP(B121,'Cadastro'!$A$2:$H$101,4,FALSE),""))</f>
        <v/>
      </c>
      <c r="F121" s="8" t="n"/>
      <c r="G121" s="8" t="n"/>
      <c r="H121" s="8" t="n"/>
      <c r="I121" s="8" t="n"/>
      <c r="J121" s="4" t="n"/>
      <c r="K121" s="15">
        <f>IF(OR(B121="",G121="",I121=""),"",IFERROR((I121-G121)-IF(J121="",0,J121/24),""))</f>
        <v/>
      </c>
      <c r="L121" s="16">
        <f>IF(OR(B121="",F121="",G121=""),"",MAX(0,(G121-F121)*1440))</f>
        <v/>
      </c>
      <c r="M121" s="17">
        <f>IF(B121="","",IF(G121="","Falta",IF(G121&gt;F121+10/1440,"Atraso",IF(I121&lt;H121,"Saída antecipada","Presente"))))</f>
        <v/>
      </c>
      <c r="N121" s="12" t="n"/>
      <c r="O121" s="18">
        <f>IF(OR(B121="",K121=""),"",K121*24*IFERROR(VLOOKUP(B121,'Cadastro'!$A$2:$H$101,7,FALSE),0))</f>
        <v/>
      </c>
      <c r="P121" s="12" t="n"/>
    </row>
    <row r="122">
      <c r="A122" s="6" t="n"/>
      <c r="B122" s="2" t="n"/>
      <c r="C122" s="7">
        <f>IF(B122="","",IFERROR(VLOOKUP(B122,'Cadastro'!$A$2:$H$101,2,FALSE),"Não localizado"))</f>
        <v/>
      </c>
      <c r="D122" s="7">
        <f>IF(B122="","",IFERROR(VLOOKUP(B122,'Cadastro'!$A$2:$H$101,3,FALSE),""))</f>
        <v/>
      </c>
      <c r="E122" s="7">
        <f>IF(B122="","",IFERROR(VLOOKUP(B122,'Cadastro'!$A$2:$H$101,4,FALSE),""))</f>
        <v/>
      </c>
      <c r="F122" s="8" t="n"/>
      <c r="G122" s="8" t="n"/>
      <c r="H122" s="8" t="n"/>
      <c r="I122" s="8" t="n"/>
      <c r="J122" s="4" t="n"/>
      <c r="K122" s="9">
        <f>IF(OR(B122="",G122="",I122=""),"",IFERROR((I122-G122)-IF(J122="",0,J122/24),""))</f>
        <v/>
      </c>
      <c r="L122" s="10">
        <f>IF(OR(B122="",F122="",G122=""),"",MAX(0,(G122-F122)*1440))</f>
        <v/>
      </c>
      <c r="M122" s="11">
        <f>IF(B122="","",IF(G122="","Falta",IF(G122&gt;F122+10/1440,"Atraso",IF(I122&lt;H122,"Saída antecipada","Presente"))))</f>
        <v/>
      </c>
      <c r="N122" s="12" t="n"/>
      <c r="O122" s="13">
        <f>IF(OR(B122="",K122=""),"",K122*24*IFERROR(VLOOKUP(B122,'Cadastro'!$A$2:$H$101,7,FALSE),0))</f>
        <v/>
      </c>
      <c r="P122" s="12" t="n"/>
    </row>
    <row r="123">
      <c r="A123" s="6" t="n"/>
      <c r="B123" s="2" t="n"/>
      <c r="C123" s="14">
        <f>IF(B123="","",IFERROR(VLOOKUP(B123,'Cadastro'!$A$2:$H$101,2,FALSE),"Não localizado"))</f>
        <v/>
      </c>
      <c r="D123" s="14">
        <f>IF(B123="","",IFERROR(VLOOKUP(B123,'Cadastro'!$A$2:$H$101,3,FALSE),""))</f>
        <v/>
      </c>
      <c r="E123" s="14">
        <f>IF(B123="","",IFERROR(VLOOKUP(B123,'Cadastro'!$A$2:$H$101,4,FALSE),""))</f>
        <v/>
      </c>
      <c r="F123" s="8" t="n"/>
      <c r="G123" s="8" t="n"/>
      <c r="H123" s="8" t="n"/>
      <c r="I123" s="8" t="n"/>
      <c r="J123" s="4" t="n"/>
      <c r="K123" s="15">
        <f>IF(OR(B123="",G123="",I123=""),"",IFERROR((I123-G123)-IF(J123="",0,J123/24),""))</f>
        <v/>
      </c>
      <c r="L123" s="16">
        <f>IF(OR(B123="",F123="",G123=""),"",MAX(0,(G123-F123)*1440))</f>
        <v/>
      </c>
      <c r="M123" s="17">
        <f>IF(B123="","",IF(G123="","Falta",IF(G123&gt;F123+10/1440,"Atraso",IF(I123&lt;H123,"Saída antecipada","Presente"))))</f>
        <v/>
      </c>
      <c r="N123" s="12" t="n"/>
      <c r="O123" s="18">
        <f>IF(OR(B123="",K123=""),"",K123*24*IFERROR(VLOOKUP(B123,'Cadastro'!$A$2:$H$101,7,FALSE),0))</f>
        <v/>
      </c>
      <c r="P123" s="12" t="n"/>
    </row>
    <row r="124">
      <c r="A124" s="6" t="n"/>
      <c r="B124" s="2" t="n"/>
      <c r="C124" s="7">
        <f>IF(B124="","",IFERROR(VLOOKUP(B124,'Cadastro'!$A$2:$H$101,2,FALSE),"Não localizado"))</f>
        <v/>
      </c>
      <c r="D124" s="7">
        <f>IF(B124="","",IFERROR(VLOOKUP(B124,'Cadastro'!$A$2:$H$101,3,FALSE),""))</f>
        <v/>
      </c>
      <c r="E124" s="7">
        <f>IF(B124="","",IFERROR(VLOOKUP(B124,'Cadastro'!$A$2:$H$101,4,FALSE),""))</f>
        <v/>
      </c>
      <c r="F124" s="8" t="n"/>
      <c r="G124" s="8" t="n"/>
      <c r="H124" s="8" t="n"/>
      <c r="I124" s="8" t="n"/>
      <c r="J124" s="4" t="n"/>
      <c r="K124" s="9">
        <f>IF(OR(B124="",G124="",I124=""),"",IFERROR((I124-G124)-IF(J124="",0,J124/24),""))</f>
        <v/>
      </c>
      <c r="L124" s="10">
        <f>IF(OR(B124="",F124="",G124=""),"",MAX(0,(G124-F124)*1440))</f>
        <v/>
      </c>
      <c r="M124" s="11">
        <f>IF(B124="","",IF(G124="","Falta",IF(G124&gt;F124+10/1440,"Atraso",IF(I124&lt;H124,"Saída antecipada","Presente"))))</f>
        <v/>
      </c>
      <c r="N124" s="12" t="n"/>
      <c r="O124" s="13">
        <f>IF(OR(B124="",K124=""),"",K124*24*IFERROR(VLOOKUP(B124,'Cadastro'!$A$2:$H$101,7,FALSE),0))</f>
        <v/>
      </c>
      <c r="P124" s="12" t="n"/>
    </row>
    <row r="125">
      <c r="A125" s="6" t="n"/>
      <c r="B125" s="2" t="n"/>
      <c r="C125" s="14">
        <f>IF(B125="","",IFERROR(VLOOKUP(B125,'Cadastro'!$A$2:$H$101,2,FALSE),"Não localizado"))</f>
        <v/>
      </c>
      <c r="D125" s="14">
        <f>IF(B125="","",IFERROR(VLOOKUP(B125,'Cadastro'!$A$2:$H$101,3,FALSE),""))</f>
        <v/>
      </c>
      <c r="E125" s="14">
        <f>IF(B125="","",IFERROR(VLOOKUP(B125,'Cadastro'!$A$2:$H$101,4,FALSE),""))</f>
        <v/>
      </c>
      <c r="F125" s="8" t="n"/>
      <c r="G125" s="8" t="n"/>
      <c r="H125" s="8" t="n"/>
      <c r="I125" s="8" t="n"/>
      <c r="J125" s="4" t="n"/>
      <c r="K125" s="15">
        <f>IF(OR(B125="",G125="",I125=""),"",IFERROR((I125-G125)-IF(J125="",0,J125/24),""))</f>
        <v/>
      </c>
      <c r="L125" s="16">
        <f>IF(OR(B125="",F125="",G125=""),"",MAX(0,(G125-F125)*1440))</f>
        <v/>
      </c>
      <c r="M125" s="17">
        <f>IF(B125="","",IF(G125="","Falta",IF(G125&gt;F125+10/1440,"Atraso",IF(I125&lt;H125,"Saída antecipada","Presente"))))</f>
        <v/>
      </c>
      <c r="N125" s="12" t="n"/>
      <c r="O125" s="18">
        <f>IF(OR(B125="",K125=""),"",K125*24*IFERROR(VLOOKUP(B125,'Cadastro'!$A$2:$H$101,7,FALSE),0))</f>
        <v/>
      </c>
      <c r="P125" s="12" t="n"/>
    </row>
    <row r="126">
      <c r="A126" s="6" t="n"/>
      <c r="B126" s="2" t="n"/>
      <c r="C126" s="7">
        <f>IF(B126="","",IFERROR(VLOOKUP(B126,'Cadastro'!$A$2:$H$101,2,FALSE),"Não localizado"))</f>
        <v/>
      </c>
      <c r="D126" s="7">
        <f>IF(B126="","",IFERROR(VLOOKUP(B126,'Cadastro'!$A$2:$H$101,3,FALSE),""))</f>
        <v/>
      </c>
      <c r="E126" s="7">
        <f>IF(B126="","",IFERROR(VLOOKUP(B126,'Cadastro'!$A$2:$H$101,4,FALSE),""))</f>
        <v/>
      </c>
      <c r="F126" s="8" t="n"/>
      <c r="G126" s="8" t="n"/>
      <c r="H126" s="8" t="n"/>
      <c r="I126" s="8" t="n"/>
      <c r="J126" s="4" t="n"/>
      <c r="K126" s="9">
        <f>IF(OR(B126="",G126="",I126=""),"",IFERROR((I126-G126)-IF(J126="",0,J126/24),""))</f>
        <v/>
      </c>
      <c r="L126" s="10">
        <f>IF(OR(B126="",F126="",G126=""),"",MAX(0,(G126-F126)*1440))</f>
        <v/>
      </c>
      <c r="M126" s="11">
        <f>IF(B126="","",IF(G126="","Falta",IF(G126&gt;F126+10/1440,"Atraso",IF(I126&lt;H126,"Saída antecipada","Presente"))))</f>
        <v/>
      </c>
      <c r="N126" s="12" t="n"/>
      <c r="O126" s="13">
        <f>IF(OR(B126="",K126=""),"",K126*24*IFERROR(VLOOKUP(B126,'Cadastro'!$A$2:$H$101,7,FALSE),0))</f>
        <v/>
      </c>
      <c r="P126" s="12" t="n"/>
    </row>
    <row r="127">
      <c r="A127" s="6" t="n"/>
      <c r="B127" s="2" t="n"/>
      <c r="C127" s="14">
        <f>IF(B127="","",IFERROR(VLOOKUP(B127,'Cadastro'!$A$2:$H$101,2,FALSE),"Não localizado"))</f>
        <v/>
      </c>
      <c r="D127" s="14">
        <f>IF(B127="","",IFERROR(VLOOKUP(B127,'Cadastro'!$A$2:$H$101,3,FALSE),""))</f>
        <v/>
      </c>
      <c r="E127" s="14">
        <f>IF(B127="","",IFERROR(VLOOKUP(B127,'Cadastro'!$A$2:$H$101,4,FALSE),""))</f>
        <v/>
      </c>
      <c r="F127" s="8" t="n"/>
      <c r="G127" s="8" t="n"/>
      <c r="H127" s="8" t="n"/>
      <c r="I127" s="8" t="n"/>
      <c r="J127" s="4" t="n"/>
      <c r="K127" s="15">
        <f>IF(OR(B127="",G127="",I127=""),"",IFERROR((I127-G127)-IF(J127="",0,J127/24),""))</f>
        <v/>
      </c>
      <c r="L127" s="16">
        <f>IF(OR(B127="",F127="",G127=""),"",MAX(0,(G127-F127)*1440))</f>
        <v/>
      </c>
      <c r="M127" s="17">
        <f>IF(B127="","",IF(G127="","Falta",IF(G127&gt;F127+10/1440,"Atraso",IF(I127&lt;H127,"Saída antecipada","Presente"))))</f>
        <v/>
      </c>
      <c r="N127" s="12" t="n"/>
      <c r="O127" s="18">
        <f>IF(OR(B127="",K127=""),"",K127*24*IFERROR(VLOOKUP(B127,'Cadastro'!$A$2:$H$101,7,FALSE),0))</f>
        <v/>
      </c>
      <c r="P127" s="12" t="n"/>
    </row>
    <row r="128">
      <c r="A128" s="6" t="n"/>
      <c r="B128" s="2" t="n"/>
      <c r="C128" s="7">
        <f>IF(B128="","",IFERROR(VLOOKUP(B128,'Cadastro'!$A$2:$H$101,2,FALSE),"Não localizado"))</f>
        <v/>
      </c>
      <c r="D128" s="7">
        <f>IF(B128="","",IFERROR(VLOOKUP(B128,'Cadastro'!$A$2:$H$101,3,FALSE),""))</f>
        <v/>
      </c>
      <c r="E128" s="7">
        <f>IF(B128="","",IFERROR(VLOOKUP(B128,'Cadastro'!$A$2:$H$101,4,FALSE),""))</f>
        <v/>
      </c>
      <c r="F128" s="8" t="n"/>
      <c r="G128" s="8" t="n"/>
      <c r="H128" s="8" t="n"/>
      <c r="I128" s="8" t="n"/>
      <c r="J128" s="4" t="n"/>
      <c r="K128" s="9">
        <f>IF(OR(B128="",G128="",I128=""),"",IFERROR((I128-G128)-IF(J128="",0,J128/24),""))</f>
        <v/>
      </c>
      <c r="L128" s="10">
        <f>IF(OR(B128="",F128="",G128=""),"",MAX(0,(G128-F128)*1440))</f>
        <v/>
      </c>
      <c r="M128" s="11">
        <f>IF(B128="","",IF(G128="","Falta",IF(G128&gt;F128+10/1440,"Atraso",IF(I128&lt;H128,"Saída antecipada","Presente"))))</f>
        <v/>
      </c>
      <c r="N128" s="12" t="n"/>
      <c r="O128" s="13">
        <f>IF(OR(B128="",K128=""),"",K128*24*IFERROR(VLOOKUP(B128,'Cadastro'!$A$2:$H$101,7,FALSE),0))</f>
        <v/>
      </c>
      <c r="P128" s="12" t="n"/>
    </row>
    <row r="129">
      <c r="A129" s="6" t="n"/>
      <c r="B129" s="2" t="n"/>
      <c r="C129" s="14">
        <f>IF(B129="","",IFERROR(VLOOKUP(B129,'Cadastro'!$A$2:$H$101,2,FALSE),"Não localizado"))</f>
        <v/>
      </c>
      <c r="D129" s="14">
        <f>IF(B129="","",IFERROR(VLOOKUP(B129,'Cadastro'!$A$2:$H$101,3,FALSE),""))</f>
        <v/>
      </c>
      <c r="E129" s="14">
        <f>IF(B129="","",IFERROR(VLOOKUP(B129,'Cadastro'!$A$2:$H$101,4,FALSE),""))</f>
        <v/>
      </c>
      <c r="F129" s="8" t="n"/>
      <c r="G129" s="8" t="n"/>
      <c r="H129" s="8" t="n"/>
      <c r="I129" s="8" t="n"/>
      <c r="J129" s="4" t="n"/>
      <c r="K129" s="15">
        <f>IF(OR(B129="",G129="",I129=""),"",IFERROR((I129-G129)-IF(J129="",0,J129/24),""))</f>
        <v/>
      </c>
      <c r="L129" s="16">
        <f>IF(OR(B129="",F129="",G129=""),"",MAX(0,(G129-F129)*1440))</f>
        <v/>
      </c>
      <c r="M129" s="17">
        <f>IF(B129="","",IF(G129="","Falta",IF(G129&gt;F129+10/1440,"Atraso",IF(I129&lt;H129,"Saída antecipada","Presente"))))</f>
        <v/>
      </c>
      <c r="N129" s="12" t="n"/>
      <c r="O129" s="18">
        <f>IF(OR(B129="",K129=""),"",K129*24*IFERROR(VLOOKUP(B129,'Cadastro'!$A$2:$H$101,7,FALSE),0))</f>
        <v/>
      </c>
      <c r="P129" s="12" t="n"/>
    </row>
    <row r="130">
      <c r="A130" s="6" t="n"/>
      <c r="B130" s="2" t="n"/>
      <c r="C130" s="7">
        <f>IF(B130="","",IFERROR(VLOOKUP(B130,'Cadastro'!$A$2:$H$101,2,FALSE),"Não localizado"))</f>
        <v/>
      </c>
      <c r="D130" s="7">
        <f>IF(B130="","",IFERROR(VLOOKUP(B130,'Cadastro'!$A$2:$H$101,3,FALSE),""))</f>
        <v/>
      </c>
      <c r="E130" s="7">
        <f>IF(B130="","",IFERROR(VLOOKUP(B130,'Cadastro'!$A$2:$H$101,4,FALSE),""))</f>
        <v/>
      </c>
      <c r="F130" s="8" t="n"/>
      <c r="G130" s="8" t="n"/>
      <c r="H130" s="8" t="n"/>
      <c r="I130" s="8" t="n"/>
      <c r="J130" s="4" t="n"/>
      <c r="K130" s="9">
        <f>IF(OR(B130="",G130="",I130=""),"",IFERROR((I130-G130)-IF(J130="",0,J130/24),""))</f>
        <v/>
      </c>
      <c r="L130" s="10">
        <f>IF(OR(B130="",F130="",G130=""),"",MAX(0,(G130-F130)*1440))</f>
        <v/>
      </c>
      <c r="M130" s="11">
        <f>IF(B130="","",IF(G130="","Falta",IF(G130&gt;F130+10/1440,"Atraso",IF(I130&lt;H130,"Saída antecipada","Presente"))))</f>
        <v/>
      </c>
      <c r="N130" s="12" t="n"/>
      <c r="O130" s="13">
        <f>IF(OR(B130="",K130=""),"",K130*24*IFERROR(VLOOKUP(B130,'Cadastro'!$A$2:$H$101,7,FALSE),0))</f>
        <v/>
      </c>
      <c r="P130" s="12" t="n"/>
    </row>
    <row r="131">
      <c r="A131" s="6" t="n"/>
      <c r="B131" s="2" t="n"/>
      <c r="C131" s="14">
        <f>IF(B131="","",IFERROR(VLOOKUP(B131,'Cadastro'!$A$2:$H$101,2,FALSE),"Não localizado"))</f>
        <v/>
      </c>
      <c r="D131" s="14">
        <f>IF(B131="","",IFERROR(VLOOKUP(B131,'Cadastro'!$A$2:$H$101,3,FALSE),""))</f>
        <v/>
      </c>
      <c r="E131" s="14">
        <f>IF(B131="","",IFERROR(VLOOKUP(B131,'Cadastro'!$A$2:$H$101,4,FALSE),""))</f>
        <v/>
      </c>
      <c r="F131" s="8" t="n"/>
      <c r="G131" s="8" t="n"/>
      <c r="H131" s="8" t="n"/>
      <c r="I131" s="8" t="n"/>
      <c r="J131" s="4" t="n"/>
      <c r="K131" s="15">
        <f>IF(OR(B131="",G131="",I131=""),"",IFERROR((I131-G131)-IF(J131="",0,J131/24),""))</f>
        <v/>
      </c>
      <c r="L131" s="16">
        <f>IF(OR(B131="",F131="",G131=""),"",MAX(0,(G131-F131)*1440))</f>
        <v/>
      </c>
      <c r="M131" s="17">
        <f>IF(B131="","",IF(G131="","Falta",IF(G131&gt;F131+10/1440,"Atraso",IF(I131&lt;H131,"Saída antecipada","Presente"))))</f>
        <v/>
      </c>
      <c r="N131" s="12" t="n"/>
      <c r="O131" s="18">
        <f>IF(OR(B131="",K131=""),"",K131*24*IFERROR(VLOOKUP(B131,'Cadastro'!$A$2:$H$101,7,FALSE),0))</f>
        <v/>
      </c>
      <c r="P131" s="12" t="n"/>
    </row>
    <row r="132">
      <c r="A132" s="6" t="n"/>
      <c r="B132" s="2" t="n"/>
      <c r="C132" s="7">
        <f>IF(B132="","",IFERROR(VLOOKUP(B132,'Cadastro'!$A$2:$H$101,2,FALSE),"Não localizado"))</f>
        <v/>
      </c>
      <c r="D132" s="7">
        <f>IF(B132="","",IFERROR(VLOOKUP(B132,'Cadastro'!$A$2:$H$101,3,FALSE),""))</f>
        <v/>
      </c>
      <c r="E132" s="7">
        <f>IF(B132="","",IFERROR(VLOOKUP(B132,'Cadastro'!$A$2:$H$101,4,FALSE),""))</f>
        <v/>
      </c>
      <c r="F132" s="8" t="n"/>
      <c r="G132" s="8" t="n"/>
      <c r="H132" s="8" t="n"/>
      <c r="I132" s="8" t="n"/>
      <c r="J132" s="4" t="n"/>
      <c r="K132" s="9">
        <f>IF(OR(B132="",G132="",I132=""),"",IFERROR((I132-G132)-IF(J132="",0,J132/24),""))</f>
        <v/>
      </c>
      <c r="L132" s="10">
        <f>IF(OR(B132="",F132="",G132=""),"",MAX(0,(G132-F132)*1440))</f>
        <v/>
      </c>
      <c r="M132" s="11">
        <f>IF(B132="","",IF(G132="","Falta",IF(G132&gt;F132+10/1440,"Atraso",IF(I132&lt;H132,"Saída antecipada","Presente"))))</f>
        <v/>
      </c>
      <c r="N132" s="12" t="n"/>
      <c r="O132" s="13">
        <f>IF(OR(B132="",K132=""),"",K132*24*IFERROR(VLOOKUP(B132,'Cadastro'!$A$2:$H$101,7,FALSE),0))</f>
        <v/>
      </c>
      <c r="P132" s="12" t="n"/>
    </row>
    <row r="133">
      <c r="A133" s="6" t="n"/>
      <c r="B133" s="2" t="n"/>
      <c r="C133" s="14">
        <f>IF(B133="","",IFERROR(VLOOKUP(B133,'Cadastro'!$A$2:$H$101,2,FALSE),"Não localizado"))</f>
        <v/>
      </c>
      <c r="D133" s="14">
        <f>IF(B133="","",IFERROR(VLOOKUP(B133,'Cadastro'!$A$2:$H$101,3,FALSE),""))</f>
        <v/>
      </c>
      <c r="E133" s="14">
        <f>IF(B133="","",IFERROR(VLOOKUP(B133,'Cadastro'!$A$2:$H$101,4,FALSE),""))</f>
        <v/>
      </c>
      <c r="F133" s="8" t="n"/>
      <c r="G133" s="8" t="n"/>
      <c r="H133" s="8" t="n"/>
      <c r="I133" s="8" t="n"/>
      <c r="J133" s="4" t="n"/>
      <c r="K133" s="15">
        <f>IF(OR(B133="",G133="",I133=""),"",IFERROR((I133-G133)-IF(J133="",0,J133/24),""))</f>
        <v/>
      </c>
      <c r="L133" s="16">
        <f>IF(OR(B133="",F133="",G133=""),"",MAX(0,(G133-F133)*1440))</f>
        <v/>
      </c>
      <c r="M133" s="17">
        <f>IF(B133="","",IF(G133="","Falta",IF(G133&gt;F133+10/1440,"Atraso",IF(I133&lt;H133,"Saída antecipada","Presente"))))</f>
        <v/>
      </c>
      <c r="N133" s="12" t="n"/>
      <c r="O133" s="18">
        <f>IF(OR(B133="",K133=""),"",K133*24*IFERROR(VLOOKUP(B133,'Cadastro'!$A$2:$H$101,7,FALSE),0))</f>
        <v/>
      </c>
      <c r="P133" s="12" t="n"/>
    </row>
    <row r="134">
      <c r="A134" s="6" t="n"/>
      <c r="B134" s="2" t="n"/>
      <c r="C134" s="7">
        <f>IF(B134="","",IFERROR(VLOOKUP(B134,'Cadastro'!$A$2:$H$101,2,FALSE),"Não localizado"))</f>
        <v/>
      </c>
      <c r="D134" s="7">
        <f>IF(B134="","",IFERROR(VLOOKUP(B134,'Cadastro'!$A$2:$H$101,3,FALSE),""))</f>
        <v/>
      </c>
      <c r="E134" s="7">
        <f>IF(B134="","",IFERROR(VLOOKUP(B134,'Cadastro'!$A$2:$H$101,4,FALSE),""))</f>
        <v/>
      </c>
      <c r="F134" s="8" t="n"/>
      <c r="G134" s="8" t="n"/>
      <c r="H134" s="8" t="n"/>
      <c r="I134" s="8" t="n"/>
      <c r="J134" s="4" t="n"/>
      <c r="K134" s="9">
        <f>IF(OR(B134="",G134="",I134=""),"",IFERROR((I134-G134)-IF(J134="",0,J134/24),""))</f>
        <v/>
      </c>
      <c r="L134" s="10">
        <f>IF(OR(B134="",F134="",G134=""),"",MAX(0,(G134-F134)*1440))</f>
        <v/>
      </c>
      <c r="M134" s="11">
        <f>IF(B134="","",IF(G134="","Falta",IF(G134&gt;F134+10/1440,"Atraso",IF(I134&lt;H134,"Saída antecipada","Presente"))))</f>
        <v/>
      </c>
      <c r="N134" s="12" t="n"/>
      <c r="O134" s="13">
        <f>IF(OR(B134="",K134=""),"",K134*24*IFERROR(VLOOKUP(B134,'Cadastro'!$A$2:$H$101,7,FALSE),0))</f>
        <v/>
      </c>
      <c r="P134" s="12" t="n"/>
    </row>
    <row r="135">
      <c r="A135" s="6" t="n"/>
      <c r="B135" s="2" t="n"/>
      <c r="C135" s="14">
        <f>IF(B135="","",IFERROR(VLOOKUP(B135,'Cadastro'!$A$2:$H$101,2,FALSE),"Não localizado"))</f>
        <v/>
      </c>
      <c r="D135" s="14">
        <f>IF(B135="","",IFERROR(VLOOKUP(B135,'Cadastro'!$A$2:$H$101,3,FALSE),""))</f>
        <v/>
      </c>
      <c r="E135" s="14">
        <f>IF(B135="","",IFERROR(VLOOKUP(B135,'Cadastro'!$A$2:$H$101,4,FALSE),""))</f>
        <v/>
      </c>
      <c r="F135" s="8" t="n"/>
      <c r="G135" s="8" t="n"/>
      <c r="H135" s="8" t="n"/>
      <c r="I135" s="8" t="n"/>
      <c r="J135" s="4" t="n"/>
      <c r="K135" s="15">
        <f>IF(OR(B135="",G135="",I135=""),"",IFERROR((I135-G135)-IF(J135="",0,J135/24),""))</f>
        <v/>
      </c>
      <c r="L135" s="16">
        <f>IF(OR(B135="",F135="",G135=""),"",MAX(0,(G135-F135)*1440))</f>
        <v/>
      </c>
      <c r="M135" s="17">
        <f>IF(B135="","",IF(G135="","Falta",IF(G135&gt;F135+10/1440,"Atraso",IF(I135&lt;H135,"Saída antecipada","Presente"))))</f>
        <v/>
      </c>
      <c r="N135" s="12" t="n"/>
      <c r="O135" s="18">
        <f>IF(OR(B135="",K135=""),"",K135*24*IFERROR(VLOOKUP(B135,'Cadastro'!$A$2:$H$101,7,FALSE),0))</f>
        <v/>
      </c>
      <c r="P135" s="12" t="n"/>
    </row>
    <row r="136">
      <c r="A136" s="6" t="n"/>
      <c r="B136" s="2" t="n"/>
      <c r="C136" s="7">
        <f>IF(B136="","",IFERROR(VLOOKUP(B136,'Cadastro'!$A$2:$H$101,2,FALSE),"Não localizado"))</f>
        <v/>
      </c>
      <c r="D136" s="7">
        <f>IF(B136="","",IFERROR(VLOOKUP(B136,'Cadastro'!$A$2:$H$101,3,FALSE),""))</f>
        <v/>
      </c>
      <c r="E136" s="7">
        <f>IF(B136="","",IFERROR(VLOOKUP(B136,'Cadastro'!$A$2:$H$101,4,FALSE),""))</f>
        <v/>
      </c>
      <c r="F136" s="8" t="n"/>
      <c r="G136" s="8" t="n"/>
      <c r="H136" s="8" t="n"/>
      <c r="I136" s="8" t="n"/>
      <c r="J136" s="4" t="n"/>
      <c r="K136" s="9">
        <f>IF(OR(B136="",G136="",I136=""),"",IFERROR((I136-G136)-IF(J136="",0,J136/24),""))</f>
        <v/>
      </c>
      <c r="L136" s="10">
        <f>IF(OR(B136="",F136="",G136=""),"",MAX(0,(G136-F136)*1440))</f>
        <v/>
      </c>
      <c r="M136" s="11">
        <f>IF(B136="","",IF(G136="","Falta",IF(G136&gt;F136+10/1440,"Atraso",IF(I136&lt;H136,"Saída antecipada","Presente"))))</f>
        <v/>
      </c>
      <c r="N136" s="12" t="n"/>
      <c r="O136" s="13">
        <f>IF(OR(B136="",K136=""),"",K136*24*IFERROR(VLOOKUP(B136,'Cadastro'!$A$2:$H$101,7,FALSE),0))</f>
        <v/>
      </c>
      <c r="P136" s="12" t="n"/>
    </row>
    <row r="137">
      <c r="A137" s="6" t="n"/>
      <c r="B137" s="2" t="n"/>
      <c r="C137" s="14">
        <f>IF(B137="","",IFERROR(VLOOKUP(B137,'Cadastro'!$A$2:$H$101,2,FALSE),"Não localizado"))</f>
        <v/>
      </c>
      <c r="D137" s="14">
        <f>IF(B137="","",IFERROR(VLOOKUP(B137,'Cadastro'!$A$2:$H$101,3,FALSE),""))</f>
        <v/>
      </c>
      <c r="E137" s="14">
        <f>IF(B137="","",IFERROR(VLOOKUP(B137,'Cadastro'!$A$2:$H$101,4,FALSE),""))</f>
        <v/>
      </c>
      <c r="F137" s="8" t="n"/>
      <c r="G137" s="8" t="n"/>
      <c r="H137" s="8" t="n"/>
      <c r="I137" s="8" t="n"/>
      <c r="J137" s="4" t="n"/>
      <c r="K137" s="15">
        <f>IF(OR(B137="",G137="",I137=""),"",IFERROR((I137-G137)-IF(J137="",0,J137/24),""))</f>
        <v/>
      </c>
      <c r="L137" s="16">
        <f>IF(OR(B137="",F137="",G137=""),"",MAX(0,(G137-F137)*1440))</f>
        <v/>
      </c>
      <c r="M137" s="17">
        <f>IF(B137="","",IF(G137="","Falta",IF(G137&gt;F137+10/1440,"Atraso",IF(I137&lt;H137,"Saída antecipada","Presente"))))</f>
        <v/>
      </c>
      <c r="N137" s="12" t="n"/>
      <c r="O137" s="18">
        <f>IF(OR(B137="",K137=""),"",K137*24*IFERROR(VLOOKUP(B137,'Cadastro'!$A$2:$H$101,7,FALSE),0))</f>
        <v/>
      </c>
      <c r="P137" s="12" t="n"/>
    </row>
    <row r="138">
      <c r="A138" s="6" t="n"/>
      <c r="B138" s="2" t="n"/>
      <c r="C138" s="7">
        <f>IF(B138="","",IFERROR(VLOOKUP(B138,'Cadastro'!$A$2:$H$101,2,FALSE),"Não localizado"))</f>
        <v/>
      </c>
      <c r="D138" s="7">
        <f>IF(B138="","",IFERROR(VLOOKUP(B138,'Cadastro'!$A$2:$H$101,3,FALSE),""))</f>
        <v/>
      </c>
      <c r="E138" s="7">
        <f>IF(B138="","",IFERROR(VLOOKUP(B138,'Cadastro'!$A$2:$H$101,4,FALSE),""))</f>
        <v/>
      </c>
      <c r="F138" s="8" t="n"/>
      <c r="G138" s="8" t="n"/>
      <c r="H138" s="8" t="n"/>
      <c r="I138" s="8" t="n"/>
      <c r="J138" s="4" t="n"/>
      <c r="K138" s="9">
        <f>IF(OR(B138="",G138="",I138=""),"",IFERROR((I138-G138)-IF(J138="",0,J138/24),""))</f>
        <v/>
      </c>
      <c r="L138" s="10">
        <f>IF(OR(B138="",F138="",G138=""),"",MAX(0,(G138-F138)*1440))</f>
        <v/>
      </c>
      <c r="M138" s="11">
        <f>IF(B138="","",IF(G138="","Falta",IF(G138&gt;F138+10/1440,"Atraso",IF(I138&lt;H138,"Saída antecipada","Presente"))))</f>
        <v/>
      </c>
      <c r="N138" s="12" t="n"/>
      <c r="O138" s="13">
        <f>IF(OR(B138="",K138=""),"",K138*24*IFERROR(VLOOKUP(B138,'Cadastro'!$A$2:$H$101,7,FALSE),0))</f>
        <v/>
      </c>
      <c r="P138" s="12" t="n"/>
    </row>
    <row r="139">
      <c r="A139" s="6" t="n"/>
      <c r="B139" s="2" t="n"/>
      <c r="C139" s="14">
        <f>IF(B139="","",IFERROR(VLOOKUP(B139,'Cadastro'!$A$2:$H$101,2,FALSE),"Não localizado"))</f>
        <v/>
      </c>
      <c r="D139" s="14">
        <f>IF(B139="","",IFERROR(VLOOKUP(B139,'Cadastro'!$A$2:$H$101,3,FALSE),""))</f>
        <v/>
      </c>
      <c r="E139" s="14">
        <f>IF(B139="","",IFERROR(VLOOKUP(B139,'Cadastro'!$A$2:$H$101,4,FALSE),""))</f>
        <v/>
      </c>
      <c r="F139" s="8" t="n"/>
      <c r="G139" s="8" t="n"/>
      <c r="H139" s="8" t="n"/>
      <c r="I139" s="8" t="n"/>
      <c r="J139" s="4" t="n"/>
      <c r="K139" s="15">
        <f>IF(OR(B139="",G139="",I139=""),"",IFERROR((I139-G139)-IF(J139="",0,J139/24),""))</f>
        <v/>
      </c>
      <c r="L139" s="16">
        <f>IF(OR(B139="",F139="",G139=""),"",MAX(0,(G139-F139)*1440))</f>
        <v/>
      </c>
      <c r="M139" s="17">
        <f>IF(B139="","",IF(G139="","Falta",IF(G139&gt;F139+10/1440,"Atraso",IF(I139&lt;H139,"Saída antecipada","Presente"))))</f>
        <v/>
      </c>
      <c r="N139" s="12" t="n"/>
      <c r="O139" s="18">
        <f>IF(OR(B139="",K139=""),"",K139*24*IFERROR(VLOOKUP(B139,'Cadastro'!$A$2:$H$101,7,FALSE),0))</f>
        <v/>
      </c>
      <c r="P139" s="12" t="n"/>
    </row>
    <row r="140">
      <c r="A140" s="6" t="n"/>
      <c r="B140" s="2" t="n"/>
      <c r="C140" s="7">
        <f>IF(B140="","",IFERROR(VLOOKUP(B140,'Cadastro'!$A$2:$H$101,2,FALSE),"Não localizado"))</f>
        <v/>
      </c>
      <c r="D140" s="7">
        <f>IF(B140="","",IFERROR(VLOOKUP(B140,'Cadastro'!$A$2:$H$101,3,FALSE),""))</f>
        <v/>
      </c>
      <c r="E140" s="7">
        <f>IF(B140="","",IFERROR(VLOOKUP(B140,'Cadastro'!$A$2:$H$101,4,FALSE),""))</f>
        <v/>
      </c>
      <c r="F140" s="8" t="n"/>
      <c r="G140" s="8" t="n"/>
      <c r="H140" s="8" t="n"/>
      <c r="I140" s="8" t="n"/>
      <c r="J140" s="4" t="n"/>
      <c r="K140" s="9">
        <f>IF(OR(B140="",G140="",I140=""),"",IFERROR((I140-G140)-IF(J140="",0,J140/24),""))</f>
        <v/>
      </c>
      <c r="L140" s="10">
        <f>IF(OR(B140="",F140="",G140=""),"",MAX(0,(G140-F140)*1440))</f>
        <v/>
      </c>
      <c r="M140" s="11">
        <f>IF(B140="","",IF(G140="","Falta",IF(G140&gt;F140+10/1440,"Atraso",IF(I140&lt;H140,"Saída antecipada","Presente"))))</f>
        <v/>
      </c>
      <c r="N140" s="12" t="n"/>
      <c r="O140" s="13">
        <f>IF(OR(B140="",K140=""),"",K140*24*IFERROR(VLOOKUP(B140,'Cadastro'!$A$2:$H$101,7,FALSE),0))</f>
        <v/>
      </c>
      <c r="P140" s="12" t="n"/>
    </row>
    <row r="141">
      <c r="A141" s="6" t="n"/>
      <c r="B141" s="2" t="n"/>
      <c r="C141" s="14">
        <f>IF(B141="","",IFERROR(VLOOKUP(B141,'Cadastro'!$A$2:$H$101,2,FALSE),"Não localizado"))</f>
        <v/>
      </c>
      <c r="D141" s="14">
        <f>IF(B141="","",IFERROR(VLOOKUP(B141,'Cadastro'!$A$2:$H$101,3,FALSE),""))</f>
        <v/>
      </c>
      <c r="E141" s="14">
        <f>IF(B141="","",IFERROR(VLOOKUP(B141,'Cadastro'!$A$2:$H$101,4,FALSE),""))</f>
        <v/>
      </c>
      <c r="F141" s="8" t="n"/>
      <c r="G141" s="8" t="n"/>
      <c r="H141" s="8" t="n"/>
      <c r="I141" s="8" t="n"/>
      <c r="J141" s="4" t="n"/>
      <c r="K141" s="15">
        <f>IF(OR(B141="",G141="",I141=""),"",IFERROR((I141-G141)-IF(J141="",0,J141/24),""))</f>
        <v/>
      </c>
      <c r="L141" s="16">
        <f>IF(OR(B141="",F141="",G141=""),"",MAX(0,(G141-F141)*1440))</f>
        <v/>
      </c>
      <c r="M141" s="17">
        <f>IF(B141="","",IF(G141="","Falta",IF(G141&gt;F141+10/1440,"Atraso",IF(I141&lt;H141,"Saída antecipada","Presente"))))</f>
        <v/>
      </c>
      <c r="N141" s="12" t="n"/>
      <c r="O141" s="18">
        <f>IF(OR(B141="",K141=""),"",K141*24*IFERROR(VLOOKUP(B141,'Cadastro'!$A$2:$H$101,7,FALSE),0))</f>
        <v/>
      </c>
      <c r="P141" s="12" t="n"/>
    </row>
    <row r="142">
      <c r="A142" s="6" t="n"/>
      <c r="B142" s="2" t="n"/>
      <c r="C142" s="7">
        <f>IF(B142="","",IFERROR(VLOOKUP(B142,'Cadastro'!$A$2:$H$101,2,FALSE),"Não localizado"))</f>
        <v/>
      </c>
      <c r="D142" s="7">
        <f>IF(B142="","",IFERROR(VLOOKUP(B142,'Cadastro'!$A$2:$H$101,3,FALSE),""))</f>
        <v/>
      </c>
      <c r="E142" s="7">
        <f>IF(B142="","",IFERROR(VLOOKUP(B142,'Cadastro'!$A$2:$H$101,4,FALSE),""))</f>
        <v/>
      </c>
      <c r="F142" s="8" t="n"/>
      <c r="G142" s="8" t="n"/>
      <c r="H142" s="8" t="n"/>
      <c r="I142" s="8" t="n"/>
      <c r="J142" s="4" t="n"/>
      <c r="K142" s="9">
        <f>IF(OR(B142="",G142="",I142=""),"",IFERROR((I142-G142)-IF(J142="",0,J142/24),""))</f>
        <v/>
      </c>
      <c r="L142" s="10">
        <f>IF(OR(B142="",F142="",G142=""),"",MAX(0,(G142-F142)*1440))</f>
        <v/>
      </c>
      <c r="M142" s="11">
        <f>IF(B142="","",IF(G142="","Falta",IF(G142&gt;F142+10/1440,"Atraso",IF(I142&lt;H142,"Saída antecipada","Presente"))))</f>
        <v/>
      </c>
      <c r="N142" s="12" t="n"/>
      <c r="O142" s="13">
        <f>IF(OR(B142="",K142=""),"",K142*24*IFERROR(VLOOKUP(B142,'Cadastro'!$A$2:$H$101,7,FALSE),0))</f>
        <v/>
      </c>
      <c r="P142" s="12" t="n"/>
    </row>
    <row r="143">
      <c r="A143" s="6" t="n"/>
      <c r="B143" s="2" t="n"/>
      <c r="C143" s="14">
        <f>IF(B143="","",IFERROR(VLOOKUP(B143,'Cadastro'!$A$2:$H$101,2,FALSE),"Não localizado"))</f>
        <v/>
      </c>
      <c r="D143" s="14">
        <f>IF(B143="","",IFERROR(VLOOKUP(B143,'Cadastro'!$A$2:$H$101,3,FALSE),""))</f>
        <v/>
      </c>
      <c r="E143" s="14">
        <f>IF(B143="","",IFERROR(VLOOKUP(B143,'Cadastro'!$A$2:$H$101,4,FALSE),""))</f>
        <v/>
      </c>
      <c r="F143" s="8" t="n"/>
      <c r="G143" s="8" t="n"/>
      <c r="H143" s="8" t="n"/>
      <c r="I143" s="8" t="n"/>
      <c r="J143" s="4" t="n"/>
      <c r="K143" s="15">
        <f>IF(OR(B143="",G143="",I143=""),"",IFERROR((I143-G143)-IF(J143="",0,J143/24),""))</f>
        <v/>
      </c>
      <c r="L143" s="16">
        <f>IF(OR(B143="",F143="",G143=""),"",MAX(0,(G143-F143)*1440))</f>
        <v/>
      </c>
      <c r="M143" s="17">
        <f>IF(B143="","",IF(G143="","Falta",IF(G143&gt;F143+10/1440,"Atraso",IF(I143&lt;H143,"Saída antecipada","Presente"))))</f>
        <v/>
      </c>
      <c r="N143" s="12" t="n"/>
      <c r="O143" s="18">
        <f>IF(OR(B143="",K143=""),"",K143*24*IFERROR(VLOOKUP(B143,'Cadastro'!$A$2:$H$101,7,FALSE),0))</f>
        <v/>
      </c>
      <c r="P143" s="12" t="n"/>
    </row>
    <row r="144">
      <c r="A144" s="6" t="n"/>
      <c r="B144" s="2" t="n"/>
      <c r="C144" s="7">
        <f>IF(B144="","",IFERROR(VLOOKUP(B144,'Cadastro'!$A$2:$H$101,2,FALSE),"Não localizado"))</f>
        <v/>
      </c>
      <c r="D144" s="7">
        <f>IF(B144="","",IFERROR(VLOOKUP(B144,'Cadastro'!$A$2:$H$101,3,FALSE),""))</f>
        <v/>
      </c>
      <c r="E144" s="7">
        <f>IF(B144="","",IFERROR(VLOOKUP(B144,'Cadastro'!$A$2:$H$101,4,FALSE),""))</f>
        <v/>
      </c>
      <c r="F144" s="8" t="n"/>
      <c r="G144" s="8" t="n"/>
      <c r="H144" s="8" t="n"/>
      <c r="I144" s="8" t="n"/>
      <c r="J144" s="4" t="n"/>
      <c r="K144" s="9">
        <f>IF(OR(B144="",G144="",I144=""),"",IFERROR((I144-G144)-IF(J144="",0,J144/24),""))</f>
        <v/>
      </c>
      <c r="L144" s="10">
        <f>IF(OR(B144="",F144="",G144=""),"",MAX(0,(G144-F144)*1440))</f>
        <v/>
      </c>
      <c r="M144" s="11">
        <f>IF(B144="","",IF(G144="","Falta",IF(G144&gt;F144+10/1440,"Atraso",IF(I144&lt;H144,"Saída antecipada","Presente"))))</f>
        <v/>
      </c>
      <c r="N144" s="12" t="n"/>
      <c r="O144" s="13">
        <f>IF(OR(B144="",K144=""),"",K144*24*IFERROR(VLOOKUP(B144,'Cadastro'!$A$2:$H$101,7,FALSE),0))</f>
        <v/>
      </c>
      <c r="P144" s="12" t="n"/>
    </row>
    <row r="145">
      <c r="A145" s="6" t="n"/>
      <c r="B145" s="2" t="n"/>
      <c r="C145" s="14">
        <f>IF(B145="","",IFERROR(VLOOKUP(B145,'Cadastro'!$A$2:$H$101,2,FALSE),"Não localizado"))</f>
        <v/>
      </c>
      <c r="D145" s="14">
        <f>IF(B145="","",IFERROR(VLOOKUP(B145,'Cadastro'!$A$2:$H$101,3,FALSE),""))</f>
        <v/>
      </c>
      <c r="E145" s="14">
        <f>IF(B145="","",IFERROR(VLOOKUP(B145,'Cadastro'!$A$2:$H$101,4,FALSE),""))</f>
        <v/>
      </c>
      <c r="F145" s="8" t="n"/>
      <c r="G145" s="8" t="n"/>
      <c r="H145" s="8" t="n"/>
      <c r="I145" s="8" t="n"/>
      <c r="J145" s="4" t="n"/>
      <c r="K145" s="15">
        <f>IF(OR(B145="",G145="",I145=""),"",IFERROR((I145-G145)-IF(J145="",0,J145/24),""))</f>
        <v/>
      </c>
      <c r="L145" s="16">
        <f>IF(OR(B145="",F145="",G145=""),"",MAX(0,(G145-F145)*1440))</f>
        <v/>
      </c>
      <c r="M145" s="17">
        <f>IF(B145="","",IF(G145="","Falta",IF(G145&gt;F145+10/1440,"Atraso",IF(I145&lt;H145,"Saída antecipada","Presente"))))</f>
        <v/>
      </c>
      <c r="N145" s="12" t="n"/>
      <c r="O145" s="18">
        <f>IF(OR(B145="",K145=""),"",K145*24*IFERROR(VLOOKUP(B145,'Cadastro'!$A$2:$H$101,7,FALSE),0))</f>
        <v/>
      </c>
      <c r="P145" s="12" t="n"/>
    </row>
    <row r="146">
      <c r="A146" s="6" t="n"/>
      <c r="B146" s="2" t="n"/>
      <c r="C146" s="7">
        <f>IF(B146="","",IFERROR(VLOOKUP(B146,'Cadastro'!$A$2:$H$101,2,FALSE),"Não localizado"))</f>
        <v/>
      </c>
      <c r="D146" s="7">
        <f>IF(B146="","",IFERROR(VLOOKUP(B146,'Cadastro'!$A$2:$H$101,3,FALSE),""))</f>
        <v/>
      </c>
      <c r="E146" s="7">
        <f>IF(B146="","",IFERROR(VLOOKUP(B146,'Cadastro'!$A$2:$H$101,4,FALSE),""))</f>
        <v/>
      </c>
      <c r="F146" s="8" t="n"/>
      <c r="G146" s="8" t="n"/>
      <c r="H146" s="8" t="n"/>
      <c r="I146" s="8" t="n"/>
      <c r="J146" s="4" t="n"/>
      <c r="K146" s="9">
        <f>IF(OR(B146="",G146="",I146=""),"",IFERROR((I146-G146)-IF(J146="",0,J146/24),""))</f>
        <v/>
      </c>
      <c r="L146" s="10">
        <f>IF(OR(B146="",F146="",G146=""),"",MAX(0,(G146-F146)*1440))</f>
        <v/>
      </c>
      <c r="M146" s="11">
        <f>IF(B146="","",IF(G146="","Falta",IF(G146&gt;F146+10/1440,"Atraso",IF(I146&lt;H146,"Saída antecipada","Presente"))))</f>
        <v/>
      </c>
      <c r="N146" s="12" t="n"/>
      <c r="O146" s="13">
        <f>IF(OR(B146="",K146=""),"",K146*24*IFERROR(VLOOKUP(B146,'Cadastro'!$A$2:$H$101,7,FALSE),0))</f>
        <v/>
      </c>
      <c r="P146" s="12" t="n"/>
    </row>
    <row r="147">
      <c r="A147" s="6" t="n"/>
      <c r="B147" s="2" t="n"/>
      <c r="C147" s="14">
        <f>IF(B147="","",IFERROR(VLOOKUP(B147,'Cadastro'!$A$2:$H$101,2,FALSE),"Não localizado"))</f>
        <v/>
      </c>
      <c r="D147" s="14">
        <f>IF(B147="","",IFERROR(VLOOKUP(B147,'Cadastro'!$A$2:$H$101,3,FALSE),""))</f>
        <v/>
      </c>
      <c r="E147" s="14">
        <f>IF(B147="","",IFERROR(VLOOKUP(B147,'Cadastro'!$A$2:$H$101,4,FALSE),""))</f>
        <v/>
      </c>
      <c r="F147" s="8" t="n"/>
      <c r="G147" s="8" t="n"/>
      <c r="H147" s="8" t="n"/>
      <c r="I147" s="8" t="n"/>
      <c r="J147" s="4" t="n"/>
      <c r="K147" s="15">
        <f>IF(OR(B147="",G147="",I147=""),"",IFERROR((I147-G147)-IF(J147="",0,J147/24),""))</f>
        <v/>
      </c>
      <c r="L147" s="16">
        <f>IF(OR(B147="",F147="",G147=""),"",MAX(0,(G147-F147)*1440))</f>
        <v/>
      </c>
      <c r="M147" s="17">
        <f>IF(B147="","",IF(G147="","Falta",IF(G147&gt;F147+10/1440,"Atraso",IF(I147&lt;H147,"Saída antecipada","Presente"))))</f>
        <v/>
      </c>
      <c r="N147" s="12" t="n"/>
      <c r="O147" s="18">
        <f>IF(OR(B147="",K147=""),"",K147*24*IFERROR(VLOOKUP(B147,'Cadastro'!$A$2:$H$101,7,FALSE),0))</f>
        <v/>
      </c>
      <c r="P147" s="12" t="n"/>
    </row>
    <row r="148">
      <c r="A148" s="6" t="n"/>
      <c r="B148" s="2" t="n"/>
      <c r="C148" s="7">
        <f>IF(B148="","",IFERROR(VLOOKUP(B148,'Cadastro'!$A$2:$H$101,2,FALSE),"Não localizado"))</f>
        <v/>
      </c>
      <c r="D148" s="7">
        <f>IF(B148="","",IFERROR(VLOOKUP(B148,'Cadastro'!$A$2:$H$101,3,FALSE),""))</f>
        <v/>
      </c>
      <c r="E148" s="7">
        <f>IF(B148="","",IFERROR(VLOOKUP(B148,'Cadastro'!$A$2:$H$101,4,FALSE),""))</f>
        <v/>
      </c>
      <c r="F148" s="8" t="n"/>
      <c r="G148" s="8" t="n"/>
      <c r="H148" s="8" t="n"/>
      <c r="I148" s="8" t="n"/>
      <c r="J148" s="4" t="n"/>
      <c r="K148" s="9">
        <f>IF(OR(B148="",G148="",I148=""),"",IFERROR((I148-G148)-IF(J148="",0,J148/24),""))</f>
        <v/>
      </c>
      <c r="L148" s="10">
        <f>IF(OR(B148="",F148="",G148=""),"",MAX(0,(G148-F148)*1440))</f>
        <v/>
      </c>
      <c r="M148" s="11">
        <f>IF(B148="","",IF(G148="","Falta",IF(G148&gt;F148+10/1440,"Atraso",IF(I148&lt;H148,"Saída antecipada","Presente"))))</f>
        <v/>
      </c>
      <c r="N148" s="12" t="n"/>
      <c r="O148" s="13">
        <f>IF(OR(B148="",K148=""),"",K148*24*IFERROR(VLOOKUP(B148,'Cadastro'!$A$2:$H$101,7,FALSE),0))</f>
        <v/>
      </c>
      <c r="P148" s="12" t="n"/>
    </row>
    <row r="149">
      <c r="A149" s="6" t="n"/>
      <c r="B149" s="2" t="n"/>
      <c r="C149" s="14">
        <f>IF(B149="","",IFERROR(VLOOKUP(B149,'Cadastro'!$A$2:$H$101,2,FALSE),"Não localizado"))</f>
        <v/>
      </c>
      <c r="D149" s="14">
        <f>IF(B149="","",IFERROR(VLOOKUP(B149,'Cadastro'!$A$2:$H$101,3,FALSE),""))</f>
        <v/>
      </c>
      <c r="E149" s="14">
        <f>IF(B149="","",IFERROR(VLOOKUP(B149,'Cadastro'!$A$2:$H$101,4,FALSE),""))</f>
        <v/>
      </c>
      <c r="F149" s="8" t="n"/>
      <c r="G149" s="8" t="n"/>
      <c r="H149" s="8" t="n"/>
      <c r="I149" s="8" t="n"/>
      <c r="J149" s="4" t="n"/>
      <c r="K149" s="15">
        <f>IF(OR(B149="",G149="",I149=""),"",IFERROR((I149-G149)-IF(J149="",0,J149/24),""))</f>
        <v/>
      </c>
      <c r="L149" s="16">
        <f>IF(OR(B149="",F149="",G149=""),"",MAX(0,(G149-F149)*1440))</f>
        <v/>
      </c>
      <c r="M149" s="17">
        <f>IF(B149="","",IF(G149="","Falta",IF(G149&gt;F149+10/1440,"Atraso",IF(I149&lt;H149,"Saída antecipada","Presente"))))</f>
        <v/>
      </c>
      <c r="N149" s="12" t="n"/>
      <c r="O149" s="18">
        <f>IF(OR(B149="",K149=""),"",K149*24*IFERROR(VLOOKUP(B149,'Cadastro'!$A$2:$H$101,7,FALSE),0))</f>
        <v/>
      </c>
      <c r="P149" s="12" t="n"/>
    </row>
    <row r="150">
      <c r="A150" s="6" t="n"/>
      <c r="B150" s="2" t="n"/>
      <c r="C150" s="7">
        <f>IF(B150="","",IFERROR(VLOOKUP(B150,'Cadastro'!$A$2:$H$101,2,FALSE),"Não localizado"))</f>
        <v/>
      </c>
      <c r="D150" s="7">
        <f>IF(B150="","",IFERROR(VLOOKUP(B150,'Cadastro'!$A$2:$H$101,3,FALSE),""))</f>
        <v/>
      </c>
      <c r="E150" s="7">
        <f>IF(B150="","",IFERROR(VLOOKUP(B150,'Cadastro'!$A$2:$H$101,4,FALSE),""))</f>
        <v/>
      </c>
      <c r="F150" s="8" t="n"/>
      <c r="G150" s="8" t="n"/>
      <c r="H150" s="8" t="n"/>
      <c r="I150" s="8" t="n"/>
      <c r="J150" s="4" t="n"/>
      <c r="K150" s="9">
        <f>IF(OR(B150="",G150="",I150=""),"",IFERROR((I150-G150)-IF(J150="",0,J150/24),""))</f>
        <v/>
      </c>
      <c r="L150" s="10">
        <f>IF(OR(B150="",F150="",G150=""),"",MAX(0,(G150-F150)*1440))</f>
        <v/>
      </c>
      <c r="M150" s="11">
        <f>IF(B150="","",IF(G150="","Falta",IF(G150&gt;F150+10/1440,"Atraso",IF(I150&lt;H150,"Saída antecipada","Presente"))))</f>
        <v/>
      </c>
      <c r="N150" s="12" t="n"/>
      <c r="O150" s="13">
        <f>IF(OR(B150="",K150=""),"",K150*24*IFERROR(VLOOKUP(B150,'Cadastro'!$A$2:$H$101,7,FALSE),0))</f>
        <v/>
      </c>
      <c r="P150" s="12" t="n"/>
    </row>
    <row r="151">
      <c r="A151" s="6" t="n"/>
      <c r="B151" s="2" t="n"/>
      <c r="C151" s="14">
        <f>IF(B151="","",IFERROR(VLOOKUP(B151,'Cadastro'!$A$2:$H$101,2,FALSE),"Não localizado"))</f>
        <v/>
      </c>
      <c r="D151" s="14">
        <f>IF(B151="","",IFERROR(VLOOKUP(B151,'Cadastro'!$A$2:$H$101,3,FALSE),""))</f>
        <v/>
      </c>
      <c r="E151" s="14">
        <f>IF(B151="","",IFERROR(VLOOKUP(B151,'Cadastro'!$A$2:$H$101,4,FALSE),""))</f>
        <v/>
      </c>
      <c r="F151" s="8" t="n"/>
      <c r="G151" s="8" t="n"/>
      <c r="H151" s="8" t="n"/>
      <c r="I151" s="8" t="n"/>
      <c r="J151" s="4" t="n"/>
      <c r="K151" s="15">
        <f>IF(OR(B151="",G151="",I151=""),"",IFERROR((I151-G151)-IF(J151="",0,J151/24),""))</f>
        <v/>
      </c>
      <c r="L151" s="16">
        <f>IF(OR(B151="",F151="",G151=""),"",MAX(0,(G151-F151)*1440))</f>
        <v/>
      </c>
      <c r="M151" s="17">
        <f>IF(B151="","",IF(G151="","Falta",IF(G151&gt;F151+10/1440,"Atraso",IF(I151&lt;H151,"Saída antecipada","Presente"))))</f>
        <v/>
      </c>
      <c r="N151" s="12" t="n"/>
      <c r="O151" s="18">
        <f>IF(OR(B151="",K151=""),"",K151*24*IFERROR(VLOOKUP(B151,'Cadastro'!$A$2:$H$101,7,FALSE),0))</f>
        <v/>
      </c>
      <c r="P151" s="12" t="n"/>
    </row>
    <row r="152">
      <c r="A152" s="6" t="n"/>
      <c r="B152" s="2" t="n"/>
      <c r="C152" s="7">
        <f>IF(B152="","",IFERROR(VLOOKUP(B152,'Cadastro'!$A$2:$H$101,2,FALSE),"Não localizado"))</f>
        <v/>
      </c>
      <c r="D152" s="7">
        <f>IF(B152="","",IFERROR(VLOOKUP(B152,'Cadastro'!$A$2:$H$101,3,FALSE),""))</f>
        <v/>
      </c>
      <c r="E152" s="7">
        <f>IF(B152="","",IFERROR(VLOOKUP(B152,'Cadastro'!$A$2:$H$101,4,FALSE),""))</f>
        <v/>
      </c>
      <c r="F152" s="8" t="n"/>
      <c r="G152" s="8" t="n"/>
      <c r="H152" s="8" t="n"/>
      <c r="I152" s="8" t="n"/>
      <c r="J152" s="4" t="n"/>
      <c r="K152" s="9">
        <f>IF(OR(B152="",G152="",I152=""),"",IFERROR((I152-G152)-IF(J152="",0,J152/24),""))</f>
        <v/>
      </c>
      <c r="L152" s="10">
        <f>IF(OR(B152="",F152="",G152=""),"",MAX(0,(G152-F152)*1440))</f>
        <v/>
      </c>
      <c r="M152" s="11">
        <f>IF(B152="","",IF(G152="","Falta",IF(G152&gt;F152+10/1440,"Atraso",IF(I152&lt;H152,"Saída antecipada","Presente"))))</f>
        <v/>
      </c>
      <c r="N152" s="12" t="n"/>
      <c r="O152" s="13">
        <f>IF(OR(B152="",K152=""),"",K152*24*IFERROR(VLOOKUP(B152,'Cadastro'!$A$2:$H$101,7,FALSE),0))</f>
        <v/>
      </c>
      <c r="P152" s="12" t="n"/>
    </row>
    <row r="153">
      <c r="A153" s="6" t="n"/>
      <c r="B153" s="2" t="n"/>
      <c r="C153" s="14">
        <f>IF(B153="","",IFERROR(VLOOKUP(B153,'Cadastro'!$A$2:$H$101,2,FALSE),"Não localizado"))</f>
        <v/>
      </c>
      <c r="D153" s="14">
        <f>IF(B153="","",IFERROR(VLOOKUP(B153,'Cadastro'!$A$2:$H$101,3,FALSE),""))</f>
        <v/>
      </c>
      <c r="E153" s="14">
        <f>IF(B153="","",IFERROR(VLOOKUP(B153,'Cadastro'!$A$2:$H$101,4,FALSE),""))</f>
        <v/>
      </c>
      <c r="F153" s="8" t="n"/>
      <c r="G153" s="8" t="n"/>
      <c r="H153" s="8" t="n"/>
      <c r="I153" s="8" t="n"/>
      <c r="J153" s="4" t="n"/>
      <c r="K153" s="15">
        <f>IF(OR(B153="",G153="",I153=""),"",IFERROR((I153-G153)-IF(J153="",0,J153/24),""))</f>
        <v/>
      </c>
      <c r="L153" s="16">
        <f>IF(OR(B153="",F153="",G153=""),"",MAX(0,(G153-F153)*1440))</f>
        <v/>
      </c>
      <c r="M153" s="17">
        <f>IF(B153="","",IF(G153="","Falta",IF(G153&gt;F153+10/1440,"Atraso",IF(I153&lt;H153,"Saída antecipada","Presente"))))</f>
        <v/>
      </c>
      <c r="N153" s="12" t="n"/>
      <c r="O153" s="18">
        <f>IF(OR(B153="",K153=""),"",K153*24*IFERROR(VLOOKUP(B153,'Cadastro'!$A$2:$H$101,7,FALSE),0))</f>
        <v/>
      </c>
      <c r="P153" s="12" t="n"/>
    </row>
    <row r="154">
      <c r="A154" s="6" t="n"/>
      <c r="B154" s="2" t="n"/>
      <c r="C154" s="7">
        <f>IF(B154="","",IFERROR(VLOOKUP(B154,'Cadastro'!$A$2:$H$101,2,FALSE),"Não localizado"))</f>
        <v/>
      </c>
      <c r="D154" s="7">
        <f>IF(B154="","",IFERROR(VLOOKUP(B154,'Cadastro'!$A$2:$H$101,3,FALSE),""))</f>
        <v/>
      </c>
      <c r="E154" s="7">
        <f>IF(B154="","",IFERROR(VLOOKUP(B154,'Cadastro'!$A$2:$H$101,4,FALSE),""))</f>
        <v/>
      </c>
      <c r="F154" s="8" t="n"/>
      <c r="G154" s="8" t="n"/>
      <c r="H154" s="8" t="n"/>
      <c r="I154" s="8" t="n"/>
      <c r="J154" s="4" t="n"/>
      <c r="K154" s="9">
        <f>IF(OR(B154="",G154="",I154=""),"",IFERROR((I154-G154)-IF(J154="",0,J154/24),""))</f>
        <v/>
      </c>
      <c r="L154" s="10">
        <f>IF(OR(B154="",F154="",G154=""),"",MAX(0,(G154-F154)*1440))</f>
        <v/>
      </c>
      <c r="M154" s="11">
        <f>IF(B154="","",IF(G154="","Falta",IF(G154&gt;F154+10/1440,"Atraso",IF(I154&lt;H154,"Saída antecipada","Presente"))))</f>
        <v/>
      </c>
      <c r="N154" s="12" t="n"/>
      <c r="O154" s="13">
        <f>IF(OR(B154="",K154=""),"",K154*24*IFERROR(VLOOKUP(B154,'Cadastro'!$A$2:$H$101,7,FALSE),0))</f>
        <v/>
      </c>
      <c r="P154" s="12" t="n"/>
    </row>
    <row r="155">
      <c r="A155" s="6" t="n"/>
      <c r="B155" s="2" t="n"/>
      <c r="C155" s="14">
        <f>IF(B155="","",IFERROR(VLOOKUP(B155,'Cadastro'!$A$2:$H$101,2,FALSE),"Não localizado"))</f>
        <v/>
      </c>
      <c r="D155" s="14">
        <f>IF(B155="","",IFERROR(VLOOKUP(B155,'Cadastro'!$A$2:$H$101,3,FALSE),""))</f>
        <v/>
      </c>
      <c r="E155" s="14">
        <f>IF(B155="","",IFERROR(VLOOKUP(B155,'Cadastro'!$A$2:$H$101,4,FALSE),""))</f>
        <v/>
      </c>
      <c r="F155" s="8" t="n"/>
      <c r="G155" s="8" t="n"/>
      <c r="H155" s="8" t="n"/>
      <c r="I155" s="8" t="n"/>
      <c r="J155" s="4" t="n"/>
      <c r="K155" s="15">
        <f>IF(OR(B155="",G155="",I155=""),"",IFERROR((I155-G155)-IF(J155="",0,J155/24),""))</f>
        <v/>
      </c>
      <c r="L155" s="16">
        <f>IF(OR(B155="",F155="",G155=""),"",MAX(0,(G155-F155)*1440))</f>
        <v/>
      </c>
      <c r="M155" s="17">
        <f>IF(B155="","",IF(G155="","Falta",IF(G155&gt;F155+10/1440,"Atraso",IF(I155&lt;H155,"Saída antecipada","Presente"))))</f>
        <v/>
      </c>
      <c r="N155" s="12" t="n"/>
      <c r="O155" s="18">
        <f>IF(OR(B155="",K155=""),"",K155*24*IFERROR(VLOOKUP(B155,'Cadastro'!$A$2:$H$101,7,FALSE),0))</f>
        <v/>
      </c>
      <c r="P155" s="12" t="n"/>
    </row>
    <row r="156">
      <c r="A156" s="6" t="n"/>
      <c r="B156" s="2" t="n"/>
      <c r="C156" s="7">
        <f>IF(B156="","",IFERROR(VLOOKUP(B156,'Cadastro'!$A$2:$H$101,2,FALSE),"Não localizado"))</f>
        <v/>
      </c>
      <c r="D156" s="7">
        <f>IF(B156="","",IFERROR(VLOOKUP(B156,'Cadastro'!$A$2:$H$101,3,FALSE),""))</f>
        <v/>
      </c>
      <c r="E156" s="7">
        <f>IF(B156="","",IFERROR(VLOOKUP(B156,'Cadastro'!$A$2:$H$101,4,FALSE),""))</f>
        <v/>
      </c>
      <c r="F156" s="8" t="n"/>
      <c r="G156" s="8" t="n"/>
      <c r="H156" s="8" t="n"/>
      <c r="I156" s="8" t="n"/>
      <c r="J156" s="4" t="n"/>
      <c r="K156" s="9">
        <f>IF(OR(B156="",G156="",I156=""),"",IFERROR((I156-G156)-IF(J156="",0,J156/24),""))</f>
        <v/>
      </c>
      <c r="L156" s="10">
        <f>IF(OR(B156="",F156="",G156=""),"",MAX(0,(G156-F156)*1440))</f>
        <v/>
      </c>
      <c r="M156" s="11">
        <f>IF(B156="","",IF(G156="","Falta",IF(G156&gt;F156+10/1440,"Atraso",IF(I156&lt;H156,"Saída antecipada","Presente"))))</f>
        <v/>
      </c>
      <c r="N156" s="12" t="n"/>
      <c r="O156" s="13">
        <f>IF(OR(B156="",K156=""),"",K156*24*IFERROR(VLOOKUP(B156,'Cadastro'!$A$2:$H$101,7,FALSE),0))</f>
        <v/>
      </c>
      <c r="P156" s="12" t="n"/>
    </row>
    <row r="157">
      <c r="A157" s="6" t="n"/>
      <c r="B157" s="2" t="n"/>
      <c r="C157" s="14">
        <f>IF(B157="","",IFERROR(VLOOKUP(B157,'Cadastro'!$A$2:$H$101,2,FALSE),"Não localizado"))</f>
        <v/>
      </c>
      <c r="D157" s="14">
        <f>IF(B157="","",IFERROR(VLOOKUP(B157,'Cadastro'!$A$2:$H$101,3,FALSE),""))</f>
        <v/>
      </c>
      <c r="E157" s="14">
        <f>IF(B157="","",IFERROR(VLOOKUP(B157,'Cadastro'!$A$2:$H$101,4,FALSE),""))</f>
        <v/>
      </c>
      <c r="F157" s="8" t="n"/>
      <c r="G157" s="8" t="n"/>
      <c r="H157" s="8" t="n"/>
      <c r="I157" s="8" t="n"/>
      <c r="J157" s="4" t="n"/>
      <c r="K157" s="15">
        <f>IF(OR(B157="",G157="",I157=""),"",IFERROR((I157-G157)-IF(J157="",0,J157/24),""))</f>
        <v/>
      </c>
      <c r="L157" s="16">
        <f>IF(OR(B157="",F157="",G157=""),"",MAX(0,(G157-F157)*1440))</f>
        <v/>
      </c>
      <c r="M157" s="17">
        <f>IF(B157="","",IF(G157="","Falta",IF(G157&gt;F157+10/1440,"Atraso",IF(I157&lt;H157,"Saída antecipada","Presente"))))</f>
        <v/>
      </c>
      <c r="N157" s="12" t="n"/>
      <c r="O157" s="18">
        <f>IF(OR(B157="",K157=""),"",K157*24*IFERROR(VLOOKUP(B157,'Cadastro'!$A$2:$H$101,7,FALSE),0))</f>
        <v/>
      </c>
      <c r="P157" s="12" t="n"/>
    </row>
    <row r="158">
      <c r="A158" s="6" t="n"/>
      <c r="B158" s="2" t="n"/>
      <c r="C158" s="7">
        <f>IF(B158="","",IFERROR(VLOOKUP(B158,'Cadastro'!$A$2:$H$101,2,FALSE),"Não localizado"))</f>
        <v/>
      </c>
      <c r="D158" s="7">
        <f>IF(B158="","",IFERROR(VLOOKUP(B158,'Cadastro'!$A$2:$H$101,3,FALSE),""))</f>
        <v/>
      </c>
      <c r="E158" s="7">
        <f>IF(B158="","",IFERROR(VLOOKUP(B158,'Cadastro'!$A$2:$H$101,4,FALSE),""))</f>
        <v/>
      </c>
      <c r="F158" s="8" t="n"/>
      <c r="G158" s="8" t="n"/>
      <c r="H158" s="8" t="n"/>
      <c r="I158" s="8" t="n"/>
      <c r="J158" s="4" t="n"/>
      <c r="K158" s="9">
        <f>IF(OR(B158="",G158="",I158=""),"",IFERROR((I158-G158)-IF(J158="",0,J158/24),""))</f>
        <v/>
      </c>
      <c r="L158" s="10">
        <f>IF(OR(B158="",F158="",G158=""),"",MAX(0,(G158-F158)*1440))</f>
        <v/>
      </c>
      <c r="M158" s="11">
        <f>IF(B158="","",IF(G158="","Falta",IF(G158&gt;F158+10/1440,"Atraso",IF(I158&lt;H158,"Saída antecipada","Presente"))))</f>
        <v/>
      </c>
      <c r="N158" s="12" t="n"/>
      <c r="O158" s="13">
        <f>IF(OR(B158="",K158=""),"",K158*24*IFERROR(VLOOKUP(B158,'Cadastro'!$A$2:$H$101,7,FALSE),0))</f>
        <v/>
      </c>
      <c r="P158" s="12" t="n"/>
    </row>
    <row r="159">
      <c r="A159" s="6" t="n"/>
      <c r="B159" s="2" t="n"/>
      <c r="C159" s="14">
        <f>IF(B159="","",IFERROR(VLOOKUP(B159,'Cadastro'!$A$2:$H$101,2,FALSE),"Não localizado"))</f>
        <v/>
      </c>
      <c r="D159" s="14">
        <f>IF(B159="","",IFERROR(VLOOKUP(B159,'Cadastro'!$A$2:$H$101,3,FALSE),""))</f>
        <v/>
      </c>
      <c r="E159" s="14">
        <f>IF(B159="","",IFERROR(VLOOKUP(B159,'Cadastro'!$A$2:$H$101,4,FALSE),""))</f>
        <v/>
      </c>
      <c r="F159" s="8" t="n"/>
      <c r="G159" s="8" t="n"/>
      <c r="H159" s="8" t="n"/>
      <c r="I159" s="8" t="n"/>
      <c r="J159" s="4" t="n"/>
      <c r="K159" s="15">
        <f>IF(OR(B159="",G159="",I159=""),"",IFERROR((I159-G159)-IF(J159="",0,J159/24),""))</f>
        <v/>
      </c>
      <c r="L159" s="16">
        <f>IF(OR(B159="",F159="",G159=""),"",MAX(0,(G159-F159)*1440))</f>
        <v/>
      </c>
      <c r="M159" s="17">
        <f>IF(B159="","",IF(G159="","Falta",IF(G159&gt;F159+10/1440,"Atraso",IF(I159&lt;H159,"Saída antecipada","Presente"))))</f>
        <v/>
      </c>
      <c r="N159" s="12" t="n"/>
      <c r="O159" s="18">
        <f>IF(OR(B159="",K159=""),"",K159*24*IFERROR(VLOOKUP(B159,'Cadastro'!$A$2:$H$101,7,FALSE),0))</f>
        <v/>
      </c>
      <c r="P159" s="12" t="n"/>
    </row>
    <row r="160">
      <c r="A160" s="6" t="n"/>
      <c r="B160" s="2" t="n"/>
      <c r="C160" s="7">
        <f>IF(B160="","",IFERROR(VLOOKUP(B160,'Cadastro'!$A$2:$H$101,2,FALSE),"Não localizado"))</f>
        <v/>
      </c>
      <c r="D160" s="7">
        <f>IF(B160="","",IFERROR(VLOOKUP(B160,'Cadastro'!$A$2:$H$101,3,FALSE),""))</f>
        <v/>
      </c>
      <c r="E160" s="7">
        <f>IF(B160="","",IFERROR(VLOOKUP(B160,'Cadastro'!$A$2:$H$101,4,FALSE),""))</f>
        <v/>
      </c>
      <c r="F160" s="8" t="n"/>
      <c r="G160" s="8" t="n"/>
      <c r="H160" s="8" t="n"/>
      <c r="I160" s="8" t="n"/>
      <c r="J160" s="4" t="n"/>
      <c r="K160" s="9">
        <f>IF(OR(B160="",G160="",I160=""),"",IFERROR((I160-G160)-IF(J160="",0,J160/24),""))</f>
        <v/>
      </c>
      <c r="L160" s="10">
        <f>IF(OR(B160="",F160="",G160=""),"",MAX(0,(G160-F160)*1440))</f>
        <v/>
      </c>
      <c r="M160" s="11">
        <f>IF(B160="","",IF(G160="","Falta",IF(G160&gt;F160+10/1440,"Atraso",IF(I160&lt;H160,"Saída antecipada","Presente"))))</f>
        <v/>
      </c>
      <c r="N160" s="12" t="n"/>
      <c r="O160" s="13">
        <f>IF(OR(B160="",K160=""),"",K160*24*IFERROR(VLOOKUP(B160,'Cadastro'!$A$2:$H$101,7,FALSE),0))</f>
        <v/>
      </c>
      <c r="P160" s="12" t="n"/>
    </row>
    <row r="161">
      <c r="A161" s="6" t="n"/>
      <c r="B161" s="2" t="n"/>
      <c r="C161" s="14">
        <f>IF(B161="","",IFERROR(VLOOKUP(B161,'Cadastro'!$A$2:$H$101,2,FALSE),"Não localizado"))</f>
        <v/>
      </c>
      <c r="D161" s="14">
        <f>IF(B161="","",IFERROR(VLOOKUP(B161,'Cadastro'!$A$2:$H$101,3,FALSE),""))</f>
        <v/>
      </c>
      <c r="E161" s="14">
        <f>IF(B161="","",IFERROR(VLOOKUP(B161,'Cadastro'!$A$2:$H$101,4,FALSE),""))</f>
        <v/>
      </c>
      <c r="F161" s="8" t="n"/>
      <c r="G161" s="8" t="n"/>
      <c r="H161" s="8" t="n"/>
      <c r="I161" s="8" t="n"/>
      <c r="J161" s="4" t="n"/>
      <c r="K161" s="15">
        <f>IF(OR(B161="",G161="",I161=""),"",IFERROR((I161-G161)-IF(J161="",0,J161/24),""))</f>
        <v/>
      </c>
      <c r="L161" s="16">
        <f>IF(OR(B161="",F161="",G161=""),"",MAX(0,(G161-F161)*1440))</f>
        <v/>
      </c>
      <c r="M161" s="17">
        <f>IF(B161="","",IF(G161="","Falta",IF(G161&gt;F161+10/1440,"Atraso",IF(I161&lt;H161,"Saída antecipada","Presente"))))</f>
        <v/>
      </c>
      <c r="N161" s="12" t="n"/>
      <c r="O161" s="18">
        <f>IF(OR(B161="",K161=""),"",K161*24*IFERROR(VLOOKUP(B161,'Cadastro'!$A$2:$H$101,7,FALSE),0))</f>
        <v/>
      </c>
      <c r="P161" s="12" t="n"/>
    </row>
    <row r="162">
      <c r="A162" s="6" t="n"/>
      <c r="B162" s="2" t="n"/>
      <c r="C162" s="7">
        <f>IF(B162="","",IFERROR(VLOOKUP(B162,'Cadastro'!$A$2:$H$101,2,FALSE),"Não localizado"))</f>
        <v/>
      </c>
      <c r="D162" s="7">
        <f>IF(B162="","",IFERROR(VLOOKUP(B162,'Cadastro'!$A$2:$H$101,3,FALSE),""))</f>
        <v/>
      </c>
      <c r="E162" s="7">
        <f>IF(B162="","",IFERROR(VLOOKUP(B162,'Cadastro'!$A$2:$H$101,4,FALSE),""))</f>
        <v/>
      </c>
      <c r="F162" s="8" t="n"/>
      <c r="G162" s="8" t="n"/>
      <c r="H162" s="8" t="n"/>
      <c r="I162" s="8" t="n"/>
      <c r="J162" s="4" t="n"/>
      <c r="K162" s="9">
        <f>IF(OR(B162="",G162="",I162=""),"",IFERROR((I162-G162)-IF(J162="",0,J162/24),""))</f>
        <v/>
      </c>
      <c r="L162" s="10">
        <f>IF(OR(B162="",F162="",G162=""),"",MAX(0,(G162-F162)*1440))</f>
        <v/>
      </c>
      <c r="M162" s="11">
        <f>IF(B162="","",IF(G162="","Falta",IF(G162&gt;F162+10/1440,"Atraso",IF(I162&lt;H162,"Saída antecipada","Presente"))))</f>
        <v/>
      </c>
      <c r="N162" s="12" t="n"/>
      <c r="O162" s="13">
        <f>IF(OR(B162="",K162=""),"",K162*24*IFERROR(VLOOKUP(B162,'Cadastro'!$A$2:$H$101,7,FALSE),0))</f>
        <v/>
      </c>
      <c r="P162" s="12" t="n"/>
    </row>
    <row r="163">
      <c r="A163" s="6" t="n"/>
      <c r="B163" s="2" t="n"/>
      <c r="C163" s="14">
        <f>IF(B163="","",IFERROR(VLOOKUP(B163,'Cadastro'!$A$2:$H$101,2,FALSE),"Não localizado"))</f>
        <v/>
      </c>
      <c r="D163" s="14">
        <f>IF(B163="","",IFERROR(VLOOKUP(B163,'Cadastro'!$A$2:$H$101,3,FALSE),""))</f>
        <v/>
      </c>
      <c r="E163" s="14">
        <f>IF(B163="","",IFERROR(VLOOKUP(B163,'Cadastro'!$A$2:$H$101,4,FALSE),""))</f>
        <v/>
      </c>
      <c r="F163" s="8" t="n"/>
      <c r="G163" s="8" t="n"/>
      <c r="H163" s="8" t="n"/>
      <c r="I163" s="8" t="n"/>
      <c r="J163" s="4" t="n"/>
      <c r="K163" s="15">
        <f>IF(OR(B163="",G163="",I163=""),"",IFERROR((I163-G163)-IF(J163="",0,J163/24),""))</f>
        <v/>
      </c>
      <c r="L163" s="16">
        <f>IF(OR(B163="",F163="",G163=""),"",MAX(0,(G163-F163)*1440))</f>
        <v/>
      </c>
      <c r="M163" s="17">
        <f>IF(B163="","",IF(G163="","Falta",IF(G163&gt;F163+10/1440,"Atraso",IF(I163&lt;H163,"Saída antecipada","Presente"))))</f>
        <v/>
      </c>
      <c r="N163" s="12" t="n"/>
      <c r="O163" s="18">
        <f>IF(OR(B163="",K163=""),"",K163*24*IFERROR(VLOOKUP(B163,'Cadastro'!$A$2:$H$101,7,FALSE),0))</f>
        <v/>
      </c>
      <c r="P163" s="12" t="n"/>
    </row>
    <row r="164">
      <c r="A164" s="6" t="n"/>
      <c r="B164" s="2" t="n"/>
      <c r="C164" s="7">
        <f>IF(B164="","",IFERROR(VLOOKUP(B164,'Cadastro'!$A$2:$H$101,2,FALSE),"Não localizado"))</f>
        <v/>
      </c>
      <c r="D164" s="7">
        <f>IF(B164="","",IFERROR(VLOOKUP(B164,'Cadastro'!$A$2:$H$101,3,FALSE),""))</f>
        <v/>
      </c>
      <c r="E164" s="7">
        <f>IF(B164="","",IFERROR(VLOOKUP(B164,'Cadastro'!$A$2:$H$101,4,FALSE),""))</f>
        <v/>
      </c>
      <c r="F164" s="8" t="n"/>
      <c r="G164" s="8" t="n"/>
      <c r="H164" s="8" t="n"/>
      <c r="I164" s="8" t="n"/>
      <c r="J164" s="4" t="n"/>
      <c r="K164" s="9">
        <f>IF(OR(B164="",G164="",I164=""),"",IFERROR((I164-G164)-IF(J164="",0,J164/24),""))</f>
        <v/>
      </c>
      <c r="L164" s="10">
        <f>IF(OR(B164="",F164="",G164=""),"",MAX(0,(G164-F164)*1440))</f>
        <v/>
      </c>
      <c r="M164" s="11">
        <f>IF(B164="","",IF(G164="","Falta",IF(G164&gt;F164+10/1440,"Atraso",IF(I164&lt;H164,"Saída antecipada","Presente"))))</f>
        <v/>
      </c>
      <c r="N164" s="12" t="n"/>
      <c r="O164" s="13">
        <f>IF(OR(B164="",K164=""),"",K164*24*IFERROR(VLOOKUP(B164,'Cadastro'!$A$2:$H$101,7,FALSE),0))</f>
        <v/>
      </c>
      <c r="P164" s="12" t="n"/>
    </row>
    <row r="165">
      <c r="A165" s="6" t="n"/>
      <c r="B165" s="2" t="n"/>
      <c r="C165" s="14">
        <f>IF(B165="","",IFERROR(VLOOKUP(B165,'Cadastro'!$A$2:$H$101,2,FALSE),"Não localizado"))</f>
        <v/>
      </c>
      <c r="D165" s="14">
        <f>IF(B165="","",IFERROR(VLOOKUP(B165,'Cadastro'!$A$2:$H$101,3,FALSE),""))</f>
        <v/>
      </c>
      <c r="E165" s="14">
        <f>IF(B165="","",IFERROR(VLOOKUP(B165,'Cadastro'!$A$2:$H$101,4,FALSE),""))</f>
        <v/>
      </c>
      <c r="F165" s="8" t="n"/>
      <c r="G165" s="8" t="n"/>
      <c r="H165" s="8" t="n"/>
      <c r="I165" s="8" t="n"/>
      <c r="J165" s="4" t="n"/>
      <c r="K165" s="15">
        <f>IF(OR(B165="",G165="",I165=""),"",IFERROR((I165-G165)-IF(J165="",0,J165/24),""))</f>
        <v/>
      </c>
      <c r="L165" s="16">
        <f>IF(OR(B165="",F165="",G165=""),"",MAX(0,(G165-F165)*1440))</f>
        <v/>
      </c>
      <c r="M165" s="17">
        <f>IF(B165="","",IF(G165="","Falta",IF(G165&gt;F165+10/1440,"Atraso",IF(I165&lt;H165,"Saída antecipada","Presente"))))</f>
        <v/>
      </c>
      <c r="N165" s="12" t="n"/>
      <c r="O165" s="18">
        <f>IF(OR(B165="",K165=""),"",K165*24*IFERROR(VLOOKUP(B165,'Cadastro'!$A$2:$H$101,7,FALSE),0))</f>
        <v/>
      </c>
      <c r="P165" s="12" t="n"/>
    </row>
    <row r="166">
      <c r="A166" s="6" t="n"/>
      <c r="B166" s="2" t="n"/>
      <c r="C166" s="7">
        <f>IF(B166="","",IFERROR(VLOOKUP(B166,'Cadastro'!$A$2:$H$101,2,FALSE),"Não localizado"))</f>
        <v/>
      </c>
      <c r="D166" s="7">
        <f>IF(B166="","",IFERROR(VLOOKUP(B166,'Cadastro'!$A$2:$H$101,3,FALSE),""))</f>
        <v/>
      </c>
      <c r="E166" s="7">
        <f>IF(B166="","",IFERROR(VLOOKUP(B166,'Cadastro'!$A$2:$H$101,4,FALSE),""))</f>
        <v/>
      </c>
      <c r="F166" s="8" t="n"/>
      <c r="G166" s="8" t="n"/>
      <c r="H166" s="8" t="n"/>
      <c r="I166" s="8" t="n"/>
      <c r="J166" s="4" t="n"/>
      <c r="K166" s="9">
        <f>IF(OR(B166="",G166="",I166=""),"",IFERROR((I166-G166)-IF(J166="",0,J166/24),""))</f>
        <v/>
      </c>
      <c r="L166" s="10">
        <f>IF(OR(B166="",F166="",G166=""),"",MAX(0,(G166-F166)*1440))</f>
        <v/>
      </c>
      <c r="M166" s="11">
        <f>IF(B166="","",IF(G166="","Falta",IF(G166&gt;F166+10/1440,"Atraso",IF(I166&lt;H166,"Saída antecipada","Presente"))))</f>
        <v/>
      </c>
      <c r="N166" s="12" t="n"/>
      <c r="O166" s="13">
        <f>IF(OR(B166="",K166=""),"",K166*24*IFERROR(VLOOKUP(B166,'Cadastro'!$A$2:$H$101,7,FALSE),0))</f>
        <v/>
      </c>
      <c r="P166" s="12" t="n"/>
    </row>
    <row r="167">
      <c r="A167" s="6" t="n"/>
      <c r="B167" s="2" t="n"/>
      <c r="C167" s="14">
        <f>IF(B167="","",IFERROR(VLOOKUP(B167,'Cadastro'!$A$2:$H$101,2,FALSE),"Não localizado"))</f>
        <v/>
      </c>
      <c r="D167" s="14">
        <f>IF(B167="","",IFERROR(VLOOKUP(B167,'Cadastro'!$A$2:$H$101,3,FALSE),""))</f>
        <v/>
      </c>
      <c r="E167" s="14">
        <f>IF(B167="","",IFERROR(VLOOKUP(B167,'Cadastro'!$A$2:$H$101,4,FALSE),""))</f>
        <v/>
      </c>
      <c r="F167" s="8" t="n"/>
      <c r="G167" s="8" t="n"/>
      <c r="H167" s="8" t="n"/>
      <c r="I167" s="8" t="n"/>
      <c r="J167" s="4" t="n"/>
      <c r="K167" s="15">
        <f>IF(OR(B167="",G167="",I167=""),"",IFERROR((I167-G167)-IF(J167="",0,J167/24),""))</f>
        <v/>
      </c>
      <c r="L167" s="16">
        <f>IF(OR(B167="",F167="",G167=""),"",MAX(0,(G167-F167)*1440))</f>
        <v/>
      </c>
      <c r="M167" s="17">
        <f>IF(B167="","",IF(G167="","Falta",IF(G167&gt;F167+10/1440,"Atraso",IF(I167&lt;H167,"Saída antecipada","Presente"))))</f>
        <v/>
      </c>
      <c r="N167" s="12" t="n"/>
      <c r="O167" s="18">
        <f>IF(OR(B167="",K167=""),"",K167*24*IFERROR(VLOOKUP(B167,'Cadastro'!$A$2:$H$101,7,FALSE),0))</f>
        <v/>
      </c>
      <c r="P167" s="12" t="n"/>
    </row>
    <row r="168">
      <c r="A168" s="6" t="n"/>
      <c r="B168" s="2" t="n"/>
      <c r="C168" s="7">
        <f>IF(B168="","",IFERROR(VLOOKUP(B168,'Cadastro'!$A$2:$H$101,2,FALSE),"Não localizado"))</f>
        <v/>
      </c>
      <c r="D168" s="7">
        <f>IF(B168="","",IFERROR(VLOOKUP(B168,'Cadastro'!$A$2:$H$101,3,FALSE),""))</f>
        <v/>
      </c>
      <c r="E168" s="7">
        <f>IF(B168="","",IFERROR(VLOOKUP(B168,'Cadastro'!$A$2:$H$101,4,FALSE),""))</f>
        <v/>
      </c>
      <c r="F168" s="8" t="n"/>
      <c r="G168" s="8" t="n"/>
      <c r="H168" s="8" t="n"/>
      <c r="I168" s="8" t="n"/>
      <c r="J168" s="4" t="n"/>
      <c r="K168" s="9">
        <f>IF(OR(B168="",G168="",I168=""),"",IFERROR((I168-G168)-IF(J168="",0,J168/24),""))</f>
        <v/>
      </c>
      <c r="L168" s="10">
        <f>IF(OR(B168="",F168="",G168=""),"",MAX(0,(G168-F168)*1440))</f>
        <v/>
      </c>
      <c r="M168" s="11">
        <f>IF(B168="","",IF(G168="","Falta",IF(G168&gt;F168+10/1440,"Atraso",IF(I168&lt;H168,"Saída antecipada","Presente"))))</f>
        <v/>
      </c>
      <c r="N168" s="12" t="n"/>
      <c r="O168" s="13">
        <f>IF(OR(B168="",K168=""),"",K168*24*IFERROR(VLOOKUP(B168,'Cadastro'!$A$2:$H$101,7,FALSE),0))</f>
        <v/>
      </c>
      <c r="P168" s="12" t="n"/>
    </row>
    <row r="169">
      <c r="A169" s="6" t="n"/>
      <c r="B169" s="2" t="n"/>
      <c r="C169" s="14">
        <f>IF(B169="","",IFERROR(VLOOKUP(B169,'Cadastro'!$A$2:$H$101,2,FALSE),"Não localizado"))</f>
        <v/>
      </c>
      <c r="D169" s="14">
        <f>IF(B169="","",IFERROR(VLOOKUP(B169,'Cadastro'!$A$2:$H$101,3,FALSE),""))</f>
        <v/>
      </c>
      <c r="E169" s="14">
        <f>IF(B169="","",IFERROR(VLOOKUP(B169,'Cadastro'!$A$2:$H$101,4,FALSE),""))</f>
        <v/>
      </c>
      <c r="F169" s="8" t="n"/>
      <c r="G169" s="8" t="n"/>
      <c r="H169" s="8" t="n"/>
      <c r="I169" s="8" t="n"/>
      <c r="J169" s="4" t="n"/>
      <c r="K169" s="15">
        <f>IF(OR(B169="",G169="",I169=""),"",IFERROR((I169-G169)-IF(J169="",0,J169/24),""))</f>
        <v/>
      </c>
      <c r="L169" s="16">
        <f>IF(OR(B169="",F169="",G169=""),"",MAX(0,(G169-F169)*1440))</f>
        <v/>
      </c>
      <c r="M169" s="17">
        <f>IF(B169="","",IF(G169="","Falta",IF(G169&gt;F169+10/1440,"Atraso",IF(I169&lt;H169,"Saída antecipada","Presente"))))</f>
        <v/>
      </c>
      <c r="N169" s="12" t="n"/>
      <c r="O169" s="18">
        <f>IF(OR(B169="",K169=""),"",K169*24*IFERROR(VLOOKUP(B169,'Cadastro'!$A$2:$H$101,7,FALSE),0))</f>
        <v/>
      </c>
      <c r="P169" s="12" t="n"/>
    </row>
    <row r="170">
      <c r="A170" s="6" t="n"/>
      <c r="B170" s="2" t="n"/>
      <c r="C170" s="7">
        <f>IF(B170="","",IFERROR(VLOOKUP(B170,'Cadastro'!$A$2:$H$101,2,FALSE),"Não localizado"))</f>
        <v/>
      </c>
      <c r="D170" s="7">
        <f>IF(B170="","",IFERROR(VLOOKUP(B170,'Cadastro'!$A$2:$H$101,3,FALSE),""))</f>
        <v/>
      </c>
      <c r="E170" s="7">
        <f>IF(B170="","",IFERROR(VLOOKUP(B170,'Cadastro'!$A$2:$H$101,4,FALSE),""))</f>
        <v/>
      </c>
      <c r="F170" s="8" t="n"/>
      <c r="G170" s="8" t="n"/>
      <c r="H170" s="8" t="n"/>
      <c r="I170" s="8" t="n"/>
      <c r="J170" s="4" t="n"/>
      <c r="K170" s="9">
        <f>IF(OR(B170="",G170="",I170=""),"",IFERROR((I170-G170)-IF(J170="",0,J170/24),""))</f>
        <v/>
      </c>
      <c r="L170" s="10">
        <f>IF(OR(B170="",F170="",G170=""),"",MAX(0,(G170-F170)*1440))</f>
        <v/>
      </c>
      <c r="M170" s="11">
        <f>IF(B170="","",IF(G170="","Falta",IF(G170&gt;F170+10/1440,"Atraso",IF(I170&lt;H170,"Saída antecipada","Presente"))))</f>
        <v/>
      </c>
      <c r="N170" s="12" t="n"/>
      <c r="O170" s="13">
        <f>IF(OR(B170="",K170=""),"",K170*24*IFERROR(VLOOKUP(B170,'Cadastro'!$A$2:$H$101,7,FALSE),0))</f>
        <v/>
      </c>
      <c r="P170" s="12" t="n"/>
    </row>
    <row r="171">
      <c r="A171" s="6" t="n"/>
      <c r="B171" s="2" t="n"/>
      <c r="C171" s="14">
        <f>IF(B171="","",IFERROR(VLOOKUP(B171,'Cadastro'!$A$2:$H$101,2,FALSE),"Não localizado"))</f>
        <v/>
      </c>
      <c r="D171" s="14">
        <f>IF(B171="","",IFERROR(VLOOKUP(B171,'Cadastro'!$A$2:$H$101,3,FALSE),""))</f>
        <v/>
      </c>
      <c r="E171" s="14">
        <f>IF(B171="","",IFERROR(VLOOKUP(B171,'Cadastro'!$A$2:$H$101,4,FALSE),""))</f>
        <v/>
      </c>
      <c r="F171" s="8" t="n"/>
      <c r="G171" s="8" t="n"/>
      <c r="H171" s="8" t="n"/>
      <c r="I171" s="8" t="n"/>
      <c r="J171" s="4" t="n"/>
      <c r="K171" s="15">
        <f>IF(OR(B171="",G171="",I171=""),"",IFERROR((I171-G171)-IF(J171="",0,J171/24),""))</f>
        <v/>
      </c>
      <c r="L171" s="16">
        <f>IF(OR(B171="",F171="",G171=""),"",MAX(0,(G171-F171)*1440))</f>
        <v/>
      </c>
      <c r="M171" s="17">
        <f>IF(B171="","",IF(G171="","Falta",IF(G171&gt;F171+10/1440,"Atraso",IF(I171&lt;H171,"Saída antecipada","Presente"))))</f>
        <v/>
      </c>
      <c r="N171" s="12" t="n"/>
      <c r="O171" s="18">
        <f>IF(OR(B171="",K171=""),"",K171*24*IFERROR(VLOOKUP(B171,'Cadastro'!$A$2:$H$101,7,FALSE),0))</f>
        <v/>
      </c>
      <c r="P171" s="12" t="n"/>
    </row>
    <row r="172">
      <c r="A172" s="6" t="n"/>
      <c r="B172" s="2" t="n"/>
      <c r="C172" s="7">
        <f>IF(B172="","",IFERROR(VLOOKUP(B172,'Cadastro'!$A$2:$H$101,2,FALSE),"Não localizado"))</f>
        <v/>
      </c>
      <c r="D172" s="7">
        <f>IF(B172="","",IFERROR(VLOOKUP(B172,'Cadastro'!$A$2:$H$101,3,FALSE),""))</f>
        <v/>
      </c>
      <c r="E172" s="7">
        <f>IF(B172="","",IFERROR(VLOOKUP(B172,'Cadastro'!$A$2:$H$101,4,FALSE),""))</f>
        <v/>
      </c>
      <c r="F172" s="8" t="n"/>
      <c r="G172" s="8" t="n"/>
      <c r="H172" s="8" t="n"/>
      <c r="I172" s="8" t="n"/>
      <c r="J172" s="4" t="n"/>
      <c r="K172" s="9">
        <f>IF(OR(B172="",G172="",I172=""),"",IFERROR((I172-G172)-IF(J172="",0,J172/24),""))</f>
        <v/>
      </c>
      <c r="L172" s="10">
        <f>IF(OR(B172="",F172="",G172=""),"",MAX(0,(G172-F172)*1440))</f>
        <v/>
      </c>
      <c r="M172" s="11">
        <f>IF(B172="","",IF(G172="","Falta",IF(G172&gt;F172+10/1440,"Atraso",IF(I172&lt;H172,"Saída antecipada","Presente"))))</f>
        <v/>
      </c>
      <c r="N172" s="12" t="n"/>
      <c r="O172" s="13">
        <f>IF(OR(B172="",K172=""),"",K172*24*IFERROR(VLOOKUP(B172,'Cadastro'!$A$2:$H$101,7,FALSE),0))</f>
        <v/>
      </c>
      <c r="P172" s="12" t="n"/>
    </row>
    <row r="173">
      <c r="A173" s="6" t="n"/>
      <c r="B173" s="2" t="n"/>
      <c r="C173" s="14">
        <f>IF(B173="","",IFERROR(VLOOKUP(B173,'Cadastro'!$A$2:$H$101,2,FALSE),"Não localizado"))</f>
        <v/>
      </c>
      <c r="D173" s="14">
        <f>IF(B173="","",IFERROR(VLOOKUP(B173,'Cadastro'!$A$2:$H$101,3,FALSE),""))</f>
        <v/>
      </c>
      <c r="E173" s="14">
        <f>IF(B173="","",IFERROR(VLOOKUP(B173,'Cadastro'!$A$2:$H$101,4,FALSE),""))</f>
        <v/>
      </c>
      <c r="F173" s="8" t="n"/>
      <c r="G173" s="8" t="n"/>
      <c r="H173" s="8" t="n"/>
      <c r="I173" s="8" t="n"/>
      <c r="J173" s="4" t="n"/>
      <c r="K173" s="15">
        <f>IF(OR(B173="",G173="",I173=""),"",IFERROR((I173-G173)-IF(J173="",0,J173/24),""))</f>
        <v/>
      </c>
      <c r="L173" s="16">
        <f>IF(OR(B173="",F173="",G173=""),"",MAX(0,(G173-F173)*1440))</f>
        <v/>
      </c>
      <c r="M173" s="17">
        <f>IF(B173="","",IF(G173="","Falta",IF(G173&gt;F173+10/1440,"Atraso",IF(I173&lt;H173,"Saída antecipada","Presente"))))</f>
        <v/>
      </c>
      <c r="N173" s="12" t="n"/>
      <c r="O173" s="18">
        <f>IF(OR(B173="",K173=""),"",K173*24*IFERROR(VLOOKUP(B173,'Cadastro'!$A$2:$H$101,7,FALSE),0))</f>
        <v/>
      </c>
      <c r="P173" s="12" t="n"/>
    </row>
    <row r="174">
      <c r="A174" s="6" t="n"/>
      <c r="B174" s="2" t="n"/>
      <c r="C174" s="7">
        <f>IF(B174="","",IFERROR(VLOOKUP(B174,'Cadastro'!$A$2:$H$101,2,FALSE),"Não localizado"))</f>
        <v/>
      </c>
      <c r="D174" s="7">
        <f>IF(B174="","",IFERROR(VLOOKUP(B174,'Cadastro'!$A$2:$H$101,3,FALSE),""))</f>
        <v/>
      </c>
      <c r="E174" s="7">
        <f>IF(B174="","",IFERROR(VLOOKUP(B174,'Cadastro'!$A$2:$H$101,4,FALSE),""))</f>
        <v/>
      </c>
      <c r="F174" s="8" t="n"/>
      <c r="G174" s="8" t="n"/>
      <c r="H174" s="8" t="n"/>
      <c r="I174" s="8" t="n"/>
      <c r="J174" s="4" t="n"/>
      <c r="K174" s="9">
        <f>IF(OR(B174="",G174="",I174=""),"",IFERROR((I174-G174)-IF(J174="",0,J174/24),""))</f>
        <v/>
      </c>
      <c r="L174" s="10">
        <f>IF(OR(B174="",F174="",G174=""),"",MAX(0,(G174-F174)*1440))</f>
        <v/>
      </c>
      <c r="M174" s="11">
        <f>IF(B174="","",IF(G174="","Falta",IF(G174&gt;F174+10/1440,"Atraso",IF(I174&lt;H174,"Saída antecipada","Presente"))))</f>
        <v/>
      </c>
      <c r="N174" s="12" t="n"/>
      <c r="O174" s="13">
        <f>IF(OR(B174="",K174=""),"",K174*24*IFERROR(VLOOKUP(B174,'Cadastro'!$A$2:$H$101,7,FALSE),0))</f>
        <v/>
      </c>
      <c r="P174" s="12" t="n"/>
    </row>
    <row r="175">
      <c r="A175" s="6" t="n"/>
      <c r="B175" s="2" t="n"/>
      <c r="C175" s="14">
        <f>IF(B175="","",IFERROR(VLOOKUP(B175,'Cadastro'!$A$2:$H$101,2,FALSE),"Não localizado"))</f>
        <v/>
      </c>
      <c r="D175" s="14">
        <f>IF(B175="","",IFERROR(VLOOKUP(B175,'Cadastro'!$A$2:$H$101,3,FALSE),""))</f>
        <v/>
      </c>
      <c r="E175" s="14">
        <f>IF(B175="","",IFERROR(VLOOKUP(B175,'Cadastro'!$A$2:$H$101,4,FALSE),""))</f>
        <v/>
      </c>
      <c r="F175" s="8" t="n"/>
      <c r="G175" s="8" t="n"/>
      <c r="H175" s="8" t="n"/>
      <c r="I175" s="8" t="n"/>
      <c r="J175" s="4" t="n"/>
      <c r="K175" s="15">
        <f>IF(OR(B175="",G175="",I175=""),"",IFERROR((I175-G175)-IF(J175="",0,J175/24),""))</f>
        <v/>
      </c>
      <c r="L175" s="16">
        <f>IF(OR(B175="",F175="",G175=""),"",MAX(0,(G175-F175)*1440))</f>
        <v/>
      </c>
      <c r="M175" s="17">
        <f>IF(B175="","",IF(G175="","Falta",IF(G175&gt;F175+10/1440,"Atraso",IF(I175&lt;H175,"Saída antecipada","Presente"))))</f>
        <v/>
      </c>
      <c r="N175" s="12" t="n"/>
      <c r="O175" s="18">
        <f>IF(OR(B175="",K175=""),"",K175*24*IFERROR(VLOOKUP(B175,'Cadastro'!$A$2:$H$101,7,FALSE),0))</f>
        <v/>
      </c>
      <c r="P175" s="12" t="n"/>
    </row>
    <row r="176">
      <c r="A176" s="6" t="n"/>
      <c r="B176" s="2" t="n"/>
      <c r="C176" s="7">
        <f>IF(B176="","",IFERROR(VLOOKUP(B176,'Cadastro'!$A$2:$H$101,2,FALSE),"Não localizado"))</f>
        <v/>
      </c>
      <c r="D176" s="7">
        <f>IF(B176="","",IFERROR(VLOOKUP(B176,'Cadastro'!$A$2:$H$101,3,FALSE),""))</f>
        <v/>
      </c>
      <c r="E176" s="7">
        <f>IF(B176="","",IFERROR(VLOOKUP(B176,'Cadastro'!$A$2:$H$101,4,FALSE),""))</f>
        <v/>
      </c>
      <c r="F176" s="8" t="n"/>
      <c r="G176" s="8" t="n"/>
      <c r="H176" s="8" t="n"/>
      <c r="I176" s="8" t="n"/>
      <c r="J176" s="4" t="n"/>
      <c r="K176" s="9">
        <f>IF(OR(B176="",G176="",I176=""),"",IFERROR((I176-G176)-IF(J176="",0,J176/24),""))</f>
        <v/>
      </c>
      <c r="L176" s="10">
        <f>IF(OR(B176="",F176="",G176=""),"",MAX(0,(G176-F176)*1440))</f>
        <v/>
      </c>
      <c r="M176" s="11">
        <f>IF(B176="","",IF(G176="","Falta",IF(G176&gt;F176+10/1440,"Atraso",IF(I176&lt;H176,"Saída antecipada","Presente"))))</f>
        <v/>
      </c>
      <c r="N176" s="12" t="n"/>
      <c r="O176" s="13">
        <f>IF(OR(B176="",K176=""),"",K176*24*IFERROR(VLOOKUP(B176,'Cadastro'!$A$2:$H$101,7,FALSE),0))</f>
        <v/>
      </c>
      <c r="P176" s="12" t="n"/>
    </row>
    <row r="177">
      <c r="A177" s="6" t="n"/>
      <c r="B177" s="2" t="n"/>
      <c r="C177" s="14">
        <f>IF(B177="","",IFERROR(VLOOKUP(B177,'Cadastro'!$A$2:$H$101,2,FALSE),"Não localizado"))</f>
        <v/>
      </c>
      <c r="D177" s="14">
        <f>IF(B177="","",IFERROR(VLOOKUP(B177,'Cadastro'!$A$2:$H$101,3,FALSE),""))</f>
        <v/>
      </c>
      <c r="E177" s="14">
        <f>IF(B177="","",IFERROR(VLOOKUP(B177,'Cadastro'!$A$2:$H$101,4,FALSE),""))</f>
        <v/>
      </c>
      <c r="F177" s="8" t="n"/>
      <c r="G177" s="8" t="n"/>
      <c r="H177" s="8" t="n"/>
      <c r="I177" s="8" t="n"/>
      <c r="J177" s="4" t="n"/>
      <c r="K177" s="15">
        <f>IF(OR(B177="",G177="",I177=""),"",IFERROR((I177-G177)-IF(J177="",0,J177/24),""))</f>
        <v/>
      </c>
      <c r="L177" s="16">
        <f>IF(OR(B177="",F177="",G177=""),"",MAX(0,(G177-F177)*1440))</f>
        <v/>
      </c>
      <c r="M177" s="17">
        <f>IF(B177="","",IF(G177="","Falta",IF(G177&gt;F177+10/1440,"Atraso",IF(I177&lt;H177,"Saída antecipada","Presente"))))</f>
        <v/>
      </c>
      <c r="N177" s="12" t="n"/>
      <c r="O177" s="18">
        <f>IF(OR(B177="",K177=""),"",K177*24*IFERROR(VLOOKUP(B177,'Cadastro'!$A$2:$H$101,7,FALSE),0))</f>
        <v/>
      </c>
      <c r="P177" s="12" t="n"/>
    </row>
    <row r="178">
      <c r="A178" s="6" t="n"/>
      <c r="B178" s="2" t="n"/>
      <c r="C178" s="7">
        <f>IF(B178="","",IFERROR(VLOOKUP(B178,'Cadastro'!$A$2:$H$101,2,FALSE),"Não localizado"))</f>
        <v/>
      </c>
      <c r="D178" s="7">
        <f>IF(B178="","",IFERROR(VLOOKUP(B178,'Cadastro'!$A$2:$H$101,3,FALSE),""))</f>
        <v/>
      </c>
      <c r="E178" s="7">
        <f>IF(B178="","",IFERROR(VLOOKUP(B178,'Cadastro'!$A$2:$H$101,4,FALSE),""))</f>
        <v/>
      </c>
      <c r="F178" s="8" t="n"/>
      <c r="G178" s="8" t="n"/>
      <c r="H178" s="8" t="n"/>
      <c r="I178" s="8" t="n"/>
      <c r="J178" s="4" t="n"/>
      <c r="K178" s="9">
        <f>IF(OR(B178="",G178="",I178=""),"",IFERROR((I178-G178)-IF(J178="",0,J178/24),""))</f>
        <v/>
      </c>
      <c r="L178" s="10">
        <f>IF(OR(B178="",F178="",G178=""),"",MAX(0,(G178-F178)*1440))</f>
        <v/>
      </c>
      <c r="M178" s="11">
        <f>IF(B178="","",IF(G178="","Falta",IF(G178&gt;F178+10/1440,"Atraso",IF(I178&lt;H178,"Saída antecipada","Presente"))))</f>
        <v/>
      </c>
      <c r="N178" s="12" t="n"/>
      <c r="O178" s="13">
        <f>IF(OR(B178="",K178=""),"",K178*24*IFERROR(VLOOKUP(B178,'Cadastro'!$A$2:$H$101,7,FALSE),0))</f>
        <v/>
      </c>
      <c r="P178" s="12" t="n"/>
    </row>
    <row r="179">
      <c r="A179" s="6" t="n"/>
      <c r="B179" s="2" t="n"/>
      <c r="C179" s="14">
        <f>IF(B179="","",IFERROR(VLOOKUP(B179,'Cadastro'!$A$2:$H$101,2,FALSE),"Não localizado"))</f>
        <v/>
      </c>
      <c r="D179" s="14">
        <f>IF(B179="","",IFERROR(VLOOKUP(B179,'Cadastro'!$A$2:$H$101,3,FALSE),""))</f>
        <v/>
      </c>
      <c r="E179" s="14">
        <f>IF(B179="","",IFERROR(VLOOKUP(B179,'Cadastro'!$A$2:$H$101,4,FALSE),""))</f>
        <v/>
      </c>
      <c r="F179" s="8" t="n"/>
      <c r="G179" s="8" t="n"/>
      <c r="H179" s="8" t="n"/>
      <c r="I179" s="8" t="n"/>
      <c r="J179" s="4" t="n"/>
      <c r="K179" s="15">
        <f>IF(OR(B179="",G179="",I179=""),"",IFERROR((I179-G179)-IF(J179="",0,J179/24),""))</f>
        <v/>
      </c>
      <c r="L179" s="16">
        <f>IF(OR(B179="",F179="",G179=""),"",MAX(0,(G179-F179)*1440))</f>
        <v/>
      </c>
      <c r="M179" s="17">
        <f>IF(B179="","",IF(G179="","Falta",IF(G179&gt;F179+10/1440,"Atraso",IF(I179&lt;H179,"Saída antecipada","Presente"))))</f>
        <v/>
      </c>
      <c r="N179" s="12" t="n"/>
      <c r="O179" s="18">
        <f>IF(OR(B179="",K179=""),"",K179*24*IFERROR(VLOOKUP(B179,'Cadastro'!$A$2:$H$101,7,FALSE),0))</f>
        <v/>
      </c>
      <c r="P179" s="12" t="n"/>
    </row>
    <row r="180">
      <c r="A180" s="6" t="n"/>
      <c r="B180" s="2" t="n"/>
      <c r="C180" s="7">
        <f>IF(B180="","",IFERROR(VLOOKUP(B180,'Cadastro'!$A$2:$H$101,2,FALSE),"Não localizado"))</f>
        <v/>
      </c>
      <c r="D180" s="7">
        <f>IF(B180="","",IFERROR(VLOOKUP(B180,'Cadastro'!$A$2:$H$101,3,FALSE),""))</f>
        <v/>
      </c>
      <c r="E180" s="7">
        <f>IF(B180="","",IFERROR(VLOOKUP(B180,'Cadastro'!$A$2:$H$101,4,FALSE),""))</f>
        <v/>
      </c>
      <c r="F180" s="8" t="n"/>
      <c r="G180" s="8" t="n"/>
      <c r="H180" s="8" t="n"/>
      <c r="I180" s="8" t="n"/>
      <c r="J180" s="4" t="n"/>
      <c r="K180" s="9">
        <f>IF(OR(B180="",G180="",I180=""),"",IFERROR((I180-G180)-IF(J180="",0,J180/24),""))</f>
        <v/>
      </c>
      <c r="L180" s="10">
        <f>IF(OR(B180="",F180="",G180=""),"",MAX(0,(G180-F180)*1440))</f>
        <v/>
      </c>
      <c r="M180" s="11">
        <f>IF(B180="","",IF(G180="","Falta",IF(G180&gt;F180+10/1440,"Atraso",IF(I180&lt;H180,"Saída antecipada","Presente"))))</f>
        <v/>
      </c>
      <c r="N180" s="12" t="n"/>
      <c r="O180" s="13">
        <f>IF(OR(B180="",K180=""),"",K180*24*IFERROR(VLOOKUP(B180,'Cadastro'!$A$2:$H$101,7,FALSE),0))</f>
        <v/>
      </c>
      <c r="P180" s="12" t="n"/>
    </row>
    <row r="181">
      <c r="A181" s="6" t="n"/>
      <c r="B181" s="2" t="n"/>
      <c r="C181" s="14">
        <f>IF(B181="","",IFERROR(VLOOKUP(B181,'Cadastro'!$A$2:$H$101,2,FALSE),"Não localizado"))</f>
        <v/>
      </c>
      <c r="D181" s="14">
        <f>IF(B181="","",IFERROR(VLOOKUP(B181,'Cadastro'!$A$2:$H$101,3,FALSE),""))</f>
        <v/>
      </c>
      <c r="E181" s="14">
        <f>IF(B181="","",IFERROR(VLOOKUP(B181,'Cadastro'!$A$2:$H$101,4,FALSE),""))</f>
        <v/>
      </c>
      <c r="F181" s="8" t="n"/>
      <c r="G181" s="8" t="n"/>
      <c r="H181" s="8" t="n"/>
      <c r="I181" s="8" t="n"/>
      <c r="J181" s="4" t="n"/>
      <c r="K181" s="15">
        <f>IF(OR(B181="",G181="",I181=""),"",IFERROR((I181-G181)-IF(J181="",0,J181/24),""))</f>
        <v/>
      </c>
      <c r="L181" s="16">
        <f>IF(OR(B181="",F181="",G181=""),"",MAX(0,(G181-F181)*1440))</f>
        <v/>
      </c>
      <c r="M181" s="17">
        <f>IF(B181="","",IF(G181="","Falta",IF(G181&gt;F181+10/1440,"Atraso",IF(I181&lt;H181,"Saída antecipada","Presente"))))</f>
        <v/>
      </c>
      <c r="N181" s="12" t="n"/>
      <c r="O181" s="18">
        <f>IF(OR(B181="",K181=""),"",K181*24*IFERROR(VLOOKUP(B181,'Cadastro'!$A$2:$H$101,7,FALSE),0))</f>
        <v/>
      </c>
      <c r="P181" s="12" t="n"/>
    </row>
    <row r="182">
      <c r="A182" s="6" t="n"/>
      <c r="B182" s="2" t="n"/>
      <c r="C182" s="7">
        <f>IF(B182="","",IFERROR(VLOOKUP(B182,'Cadastro'!$A$2:$H$101,2,FALSE),"Não localizado"))</f>
        <v/>
      </c>
      <c r="D182" s="7">
        <f>IF(B182="","",IFERROR(VLOOKUP(B182,'Cadastro'!$A$2:$H$101,3,FALSE),""))</f>
        <v/>
      </c>
      <c r="E182" s="7">
        <f>IF(B182="","",IFERROR(VLOOKUP(B182,'Cadastro'!$A$2:$H$101,4,FALSE),""))</f>
        <v/>
      </c>
      <c r="F182" s="8" t="n"/>
      <c r="G182" s="8" t="n"/>
      <c r="H182" s="8" t="n"/>
      <c r="I182" s="8" t="n"/>
      <c r="J182" s="4" t="n"/>
      <c r="K182" s="9">
        <f>IF(OR(B182="",G182="",I182=""),"",IFERROR((I182-G182)-IF(J182="",0,J182/24),""))</f>
        <v/>
      </c>
      <c r="L182" s="10">
        <f>IF(OR(B182="",F182="",G182=""),"",MAX(0,(G182-F182)*1440))</f>
        <v/>
      </c>
      <c r="M182" s="11">
        <f>IF(B182="","",IF(G182="","Falta",IF(G182&gt;F182+10/1440,"Atraso",IF(I182&lt;H182,"Saída antecipada","Presente"))))</f>
        <v/>
      </c>
      <c r="N182" s="12" t="n"/>
      <c r="O182" s="13">
        <f>IF(OR(B182="",K182=""),"",K182*24*IFERROR(VLOOKUP(B182,'Cadastro'!$A$2:$H$101,7,FALSE),0))</f>
        <v/>
      </c>
      <c r="P182" s="12" t="n"/>
    </row>
    <row r="183">
      <c r="A183" s="6" t="n"/>
      <c r="B183" s="2" t="n"/>
      <c r="C183" s="14">
        <f>IF(B183="","",IFERROR(VLOOKUP(B183,'Cadastro'!$A$2:$H$101,2,FALSE),"Não localizado"))</f>
        <v/>
      </c>
      <c r="D183" s="14">
        <f>IF(B183="","",IFERROR(VLOOKUP(B183,'Cadastro'!$A$2:$H$101,3,FALSE),""))</f>
        <v/>
      </c>
      <c r="E183" s="14">
        <f>IF(B183="","",IFERROR(VLOOKUP(B183,'Cadastro'!$A$2:$H$101,4,FALSE),""))</f>
        <v/>
      </c>
      <c r="F183" s="8" t="n"/>
      <c r="G183" s="8" t="n"/>
      <c r="H183" s="8" t="n"/>
      <c r="I183" s="8" t="n"/>
      <c r="J183" s="4" t="n"/>
      <c r="K183" s="15">
        <f>IF(OR(B183="",G183="",I183=""),"",IFERROR((I183-G183)-IF(J183="",0,J183/24),""))</f>
        <v/>
      </c>
      <c r="L183" s="16">
        <f>IF(OR(B183="",F183="",G183=""),"",MAX(0,(G183-F183)*1440))</f>
        <v/>
      </c>
      <c r="M183" s="17">
        <f>IF(B183="","",IF(G183="","Falta",IF(G183&gt;F183+10/1440,"Atraso",IF(I183&lt;H183,"Saída antecipada","Presente"))))</f>
        <v/>
      </c>
      <c r="N183" s="12" t="n"/>
      <c r="O183" s="18">
        <f>IF(OR(B183="",K183=""),"",K183*24*IFERROR(VLOOKUP(B183,'Cadastro'!$A$2:$H$101,7,FALSE),0))</f>
        <v/>
      </c>
      <c r="P183" s="12" t="n"/>
    </row>
    <row r="184">
      <c r="A184" s="6" t="n"/>
      <c r="B184" s="2" t="n"/>
      <c r="C184" s="7">
        <f>IF(B184="","",IFERROR(VLOOKUP(B184,'Cadastro'!$A$2:$H$101,2,FALSE),"Não localizado"))</f>
        <v/>
      </c>
      <c r="D184" s="7">
        <f>IF(B184="","",IFERROR(VLOOKUP(B184,'Cadastro'!$A$2:$H$101,3,FALSE),""))</f>
        <v/>
      </c>
      <c r="E184" s="7">
        <f>IF(B184="","",IFERROR(VLOOKUP(B184,'Cadastro'!$A$2:$H$101,4,FALSE),""))</f>
        <v/>
      </c>
      <c r="F184" s="8" t="n"/>
      <c r="G184" s="8" t="n"/>
      <c r="H184" s="8" t="n"/>
      <c r="I184" s="8" t="n"/>
      <c r="J184" s="4" t="n"/>
      <c r="K184" s="9">
        <f>IF(OR(B184="",G184="",I184=""),"",IFERROR((I184-G184)-IF(J184="",0,J184/24),""))</f>
        <v/>
      </c>
      <c r="L184" s="10">
        <f>IF(OR(B184="",F184="",G184=""),"",MAX(0,(G184-F184)*1440))</f>
        <v/>
      </c>
      <c r="M184" s="11">
        <f>IF(B184="","",IF(G184="","Falta",IF(G184&gt;F184+10/1440,"Atraso",IF(I184&lt;H184,"Saída antecipada","Presente"))))</f>
        <v/>
      </c>
      <c r="N184" s="12" t="n"/>
      <c r="O184" s="13">
        <f>IF(OR(B184="",K184=""),"",K184*24*IFERROR(VLOOKUP(B184,'Cadastro'!$A$2:$H$101,7,FALSE),0))</f>
        <v/>
      </c>
      <c r="P184" s="12" t="n"/>
    </row>
    <row r="185">
      <c r="A185" s="6" t="n"/>
      <c r="B185" s="2" t="n"/>
      <c r="C185" s="14">
        <f>IF(B185="","",IFERROR(VLOOKUP(B185,'Cadastro'!$A$2:$H$101,2,FALSE),"Não localizado"))</f>
        <v/>
      </c>
      <c r="D185" s="14">
        <f>IF(B185="","",IFERROR(VLOOKUP(B185,'Cadastro'!$A$2:$H$101,3,FALSE),""))</f>
        <v/>
      </c>
      <c r="E185" s="14">
        <f>IF(B185="","",IFERROR(VLOOKUP(B185,'Cadastro'!$A$2:$H$101,4,FALSE),""))</f>
        <v/>
      </c>
      <c r="F185" s="8" t="n"/>
      <c r="G185" s="8" t="n"/>
      <c r="H185" s="8" t="n"/>
      <c r="I185" s="8" t="n"/>
      <c r="J185" s="4" t="n"/>
      <c r="K185" s="15">
        <f>IF(OR(B185="",G185="",I185=""),"",IFERROR((I185-G185)-IF(J185="",0,J185/24),""))</f>
        <v/>
      </c>
      <c r="L185" s="16">
        <f>IF(OR(B185="",F185="",G185=""),"",MAX(0,(G185-F185)*1440))</f>
        <v/>
      </c>
      <c r="M185" s="17">
        <f>IF(B185="","",IF(G185="","Falta",IF(G185&gt;F185+10/1440,"Atraso",IF(I185&lt;H185,"Saída antecipada","Presente"))))</f>
        <v/>
      </c>
      <c r="N185" s="12" t="n"/>
      <c r="O185" s="18">
        <f>IF(OR(B185="",K185=""),"",K185*24*IFERROR(VLOOKUP(B185,'Cadastro'!$A$2:$H$101,7,FALSE),0))</f>
        <v/>
      </c>
      <c r="P185" s="12" t="n"/>
    </row>
    <row r="186">
      <c r="A186" s="6" t="n"/>
      <c r="B186" s="2" t="n"/>
      <c r="C186" s="7">
        <f>IF(B186="","",IFERROR(VLOOKUP(B186,'Cadastro'!$A$2:$H$101,2,FALSE),"Não localizado"))</f>
        <v/>
      </c>
      <c r="D186" s="7">
        <f>IF(B186="","",IFERROR(VLOOKUP(B186,'Cadastro'!$A$2:$H$101,3,FALSE),""))</f>
        <v/>
      </c>
      <c r="E186" s="7">
        <f>IF(B186="","",IFERROR(VLOOKUP(B186,'Cadastro'!$A$2:$H$101,4,FALSE),""))</f>
        <v/>
      </c>
      <c r="F186" s="8" t="n"/>
      <c r="G186" s="8" t="n"/>
      <c r="H186" s="8" t="n"/>
      <c r="I186" s="8" t="n"/>
      <c r="J186" s="4" t="n"/>
      <c r="K186" s="9">
        <f>IF(OR(B186="",G186="",I186=""),"",IFERROR((I186-G186)-IF(J186="",0,J186/24),""))</f>
        <v/>
      </c>
      <c r="L186" s="10">
        <f>IF(OR(B186="",F186="",G186=""),"",MAX(0,(G186-F186)*1440))</f>
        <v/>
      </c>
      <c r="M186" s="11">
        <f>IF(B186="","",IF(G186="","Falta",IF(G186&gt;F186+10/1440,"Atraso",IF(I186&lt;H186,"Saída antecipada","Presente"))))</f>
        <v/>
      </c>
      <c r="N186" s="12" t="n"/>
      <c r="O186" s="13">
        <f>IF(OR(B186="",K186=""),"",K186*24*IFERROR(VLOOKUP(B186,'Cadastro'!$A$2:$H$101,7,FALSE),0))</f>
        <v/>
      </c>
      <c r="P186" s="12" t="n"/>
    </row>
    <row r="187">
      <c r="A187" s="6" t="n"/>
      <c r="B187" s="2" t="n"/>
      <c r="C187" s="14">
        <f>IF(B187="","",IFERROR(VLOOKUP(B187,'Cadastro'!$A$2:$H$101,2,FALSE),"Não localizado"))</f>
        <v/>
      </c>
      <c r="D187" s="14">
        <f>IF(B187="","",IFERROR(VLOOKUP(B187,'Cadastro'!$A$2:$H$101,3,FALSE),""))</f>
        <v/>
      </c>
      <c r="E187" s="14">
        <f>IF(B187="","",IFERROR(VLOOKUP(B187,'Cadastro'!$A$2:$H$101,4,FALSE),""))</f>
        <v/>
      </c>
      <c r="F187" s="8" t="n"/>
      <c r="G187" s="8" t="n"/>
      <c r="H187" s="8" t="n"/>
      <c r="I187" s="8" t="n"/>
      <c r="J187" s="4" t="n"/>
      <c r="K187" s="15">
        <f>IF(OR(B187="",G187="",I187=""),"",IFERROR((I187-G187)-IF(J187="",0,J187/24),""))</f>
        <v/>
      </c>
      <c r="L187" s="16">
        <f>IF(OR(B187="",F187="",G187=""),"",MAX(0,(G187-F187)*1440))</f>
        <v/>
      </c>
      <c r="M187" s="17">
        <f>IF(B187="","",IF(G187="","Falta",IF(G187&gt;F187+10/1440,"Atraso",IF(I187&lt;H187,"Saída antecipada","Presente"))))</f>
        <v/>
      </c>
      <c r="N187" s="12" t="n"/>
      <c r="O187" s="18">
        <f>IF(OR(B187="",K187=""),"",K187*24*IFERROR(VLOOKUP(B187,'Cadastro'!$A$2:$H$101,7,FALSE),0))</f>
        <v/>
      </c>
      <c r="P187" s="12" t="n"/>
    </row>
    <row r="188">
      <c r="A188" s="6" t="n"/>
      <c r="B188" s="2" t="n"/>
      <c r="C188" s="7">
        <f>IF(B188="","",IFERROR(VLOOKUP(B188,'Cadastro'!$A$2:$H$101,2,FALSE),"Não localizado"))</f>
        <v/>
      </c>
      <c r="D188" s="7">
        <f>IF(B188="","",IFERROR(VLOOKUP(B188,'Cadastro'!$A$2:$H$101,3,FALSE),""))</f>
        <v/>
      </c>
      <c r="E188" s="7">
        <f>IF(B188="","",IFERROR(VLOOKUP(B188,'Cadastro'!$A$2:$H$101,4,FALSE),""))</f>
        <v/>
      </c>
      <c r="F188" s="8" t="n"/>
      <c r="G188" s="8" t="n"/>
      <c r="H188" s="8" t="n"/>
      <c r="I188" s="8" t="n"/>
      <c r="J188" s="4" t="n"/>
      <c r="K188" s="9">
        <f>IF(OR(B188="",G188="",I188=""),"",IFERROR((I188-G188)-IF(J188="",0,J188/24),""))</f>
        <v/>
      </c>
      <c r="L188" s="10">
        <f>IF(OR(B188="",F188="",G188=""),"",MAX(0,(G188-F188)*1440))</f>
        <v/>
      </c>
      <c r="M188" s="11">
        <f>IF(B188="","",IF(G188="","Falta",IF(G188&gt;F188+10/1440,"Atraso",IF(I188&lt;H188,"Saída antecipada","Presente"))))</f>
        <v/>
      </c>
      <c r="N188" s="12" t="n"/>
      <c r="O188" s="13">
        <f>IF(OR(B188="",K188=""),"",K188*24*IFERROR(VLOOKUP(B188,'Cadastro'!$A$2:$H$101,7,FALSE),0))</f>
        <v/>
      </c>
      <c r="P188" s="12" t="n"/>
    </row>
    <row r="189">
      <c r="A189" s="6" t="n"/>
      <c r="B189" s="2" t="n"/>
      <c r="C189" s="14">
        <f>IF(B189="","",IFERROR(VLOOKUP(B189,'Cadastro'!$A$2:$H$101,2,FALSE),"Não localizado"))</f>
        <v/>
      </c>
      <c r="D189" s="14">
        <f>IF(B189="","",IFERROR(VLOOKUP(B189,'Cadastro'!$A$2:$H$101,3,FALSE),""))</f>
        <v/>
      </c>
      <c r="E189" s="14">
        <f>IF(B189="","",IFERROR(VLOOKUP(B189,'Cadastro'!$A$2:$H$101,4,FALSE),""))</f>
        <v/>
      </c>
      <c r="F189" s="8" t="n"/>
      <c r="G189" s="8" t="n"/>
      <c r="H189" s="8" t="n"/>
      <c r="I189" s="8" t="n"/>
      <c r="J189" s="4" t="n"/>
      <c r="K189" s="15">
        <f>IF(OR(B189="",G189="",I189=""),"",IFERROR((I189-G189)-IF(J189="",0,J189/24),""))</f>
        <v/>
      </c>
      <c r="L189" s="16">
        <f>IF(OR(B189="",F189="",G189=""),"",MAX(0,(G189-F189)*1440))</f>
        <v/>
      </c>
      <c r="M189" s="17">
        <f>IF(B189="","",IF(G189="","Falta",IF(G189&gt;F189+10/1440,"Atraso",IF(I189&lt;H189,"Saída antecipada","Presente"))))</f>
        <v/>
      </c>
      <c r="N189" s="12" t="n"/>
      <c r="O189" s="18">
        <f>IF(OR(B189="",K189=""),"",K189*24*IFERROR(VLOOKUP(B189,'Cadastro'!$A$2:$H$101,7,FALSE),0))</f>
        <v/>
      </c>
      <c r="P189" s="12" t="n"/>
    </row>
    <row r="190">
      <c r="A190" s="6" t="n"/>
      <c r="B190" s="2" t="n"/>
      <c r="C190" s="7">
        <f>IF(B190="","",IFERROR(VLOOKUP(B190,'Cadastro'!$A$2:$H$101,2,FALSE),"Não localizado"))</f>
        <v/>
      </c>
      <c r="D190" s="7">
        <f>IF(B190="","",IFERROR(VLOOKUP(B190,'Cadastro'!$A$2:$H$101,3,FALSE),""))</f>
        <v/>
      </c>
      <c r="E190" s="7">
        <f>IF(B190="","",IFERROR(VLOOKUP(B190,'Cadastro'!$A$2:$H$101,4,FALSE),""))</f>
        <v/>
      </c>
      <c r="F190" s="8" t="n"/>
      <c r="G190" s="8" t="n"/>
      <c r="H190" s="8" t="n"/>
      <c r="I190" s="8" t="n"/>
      <c r="J190" s="4" t="n"/>
      <c r="K190" s="9">
        <f>IF(OR(B190="",G190="",I190=""),"",IFERROR((I190-G190)-IF(J190="",0,J190/24),""))</f>
        <v/>
      </c>
      <c r="L190" s="10">
        <f>IF(OR(B190="",F190="",G190=""),"",MAX(0,(G190-F190)*1440))</f>
        <v/>
      </c>
      <c r="M190" s="11">
        <f>IF(B190="","",IF(G190="","Falta",IF(G190&gt;F190+10/1440,"Atraso",IF(I190&lt;H190,"Saída antecipada","Presente"))))</f>
        <v/>
      </c>
      <c r="N190" s="12" t="n"/>
      <c r="O190" s="13">
        <f>IF(OR(B190="",K190=""),"",K190*24*IFERROR(VLOOKUP(B190,'Cadastro'!$A$2:$H$101,7,FALSE),0))</f>
        <v/>
      </c>
      <c r="P190" s="12" t="n"/>
    </row>
    <row r="191">
      <c r="A191" s="6" t="n"/>
      <c r="B191" s="2" t="n"/>
      <c r="C191" s="14">
        <f>IF(B191="","",IFERROR(VLOOKUP(B191,'Cadastro'!$A$2:$H$101,2,FALSE),"Não localizado"))</f>
        <v/>
      </c>
      <c r="D191" s="14">
        <f>IF(B191="","",IFERROR(VLOOKUP(B191,'Cadastro'!$A$2:$H$101,3,FALSE),""))</f>
        <v/>
      </c>
      <c r="E191" s="14">
        <f>IF(B191="","",IFERROR(VLOOKUP(B191,'Cadastro'!$A$2:$H$101,4,FALSE),""))</f>
        <v/>
      </c>
      <c r="F191" s="8" t="n"/>
      <c r="G191" s="8" t="n"/>
      <c r="H191" s="8" t="n"/>
      <c r="I191" s="8" t="n"/>
      <c r="J191" s="4" t="n"/>
      <c r="K191" s="15">
        <f>IF(OR(B191="",G191="",I191=""),"",IFERROR((I191-G191)-IF(J191="",0,J191/24),""))</f>
        <v/>
      </c>
      <c r="L191" s="16">
        <f>IF(OR(B191="",F191="",G191=""),"",MAX(0,(G191-F191)*1440))</f>
        <v/>
      </c>
      <c r="M191" s="17">
        <f>IF(B191="","",IF(G191="","Falta",IF(G191&gt;F191+10/1440,"Atraso",IF(I191&lt;H191,"Saída antecipada","Presente"))))</f>
        <v/>
      </c>
      <c r="N191" s="12" t="n"/>
      <c r="O191" s="18">
        <f>IF(OR(B191="",K191=""),"",K191*24*IFERROR(VLOOKUP(B191,'Cadastro'!$A$2:$H$101,7,FALSE),0))</f>
        <v/>
      </c>
      <c r="P191" s="12" t="n"/>
    </row>
    <row r="192">
      <c r="A192" s="6" t="n"/>
      <c r="B192" s="2" t="n"/>
      <c r="C192" s="7">
        <f>IF(B192="","",IFERROR(VLOOKUP(B192,'Cadastro'!$A$2:$H$101,2,FALSE),"Não localizado"))</f>
        <v/>
      </c>
      <c r="D192" s="7">
        <f>IF(B192="","",IFERROR(VLOOKUP(B192,'Cadastro'!$A$2:$H$101,3,FALSE),""))</f>
        <v/>
      </c>
      <c r="E192" s="7">
        <f>IF(B192="","",IFERROR(VLOOKUP(B192,'Cadastro'!$A$2:$H$101,4,FALSE),""))</f>
        <v/>
      </c>
      <c r="F192" s="8" t="n"/>
      <c r="G192" s="8" t="n"/>
      <c r="H192" s="8" t="n"/>
      <c r="I192" s="8" t="n"/>
      <c r="J192" s="4" t="n"/>
      <c r="K192" s="9">
        <f>IF(OR(B192="",G192="",I192=""),"",IFERROR((I192-G192)-IF(J192="",0,J192/24),""))</f>
        <v/>
      </c>
      <c r="L192" s="10">
        <f>IF(OR(B192="",F192="",G192=""),"",MAX(0,(G192-F192)*1440))</f>
        <v/>
      </c>
      <c r="M192" s="11">
        <f>IF(B192="","",IF(G192="","Falta",IF(G192&gt;F192+10/1440,"Atraso",IF(I192&lt;H192,"Saída antecipada","Presente"))))</f>
        <v/>
      </c>
      <c r="N192" s="12" t="n"/>
      <c r="O192" s="13">
        <f>IF(OR(B192="",K192=""),"",K192*24*IFERROR(VLOOKUP(B192,'Cadastro'!$A$2:$H$101,7,FALSE),0))</f>
        <v/>
      </c>
      <c r="P192" s="12" t="n"/>
    </row>
    <row r="193">
      <c r="A193" s="6" t="n"/>
      <c r="B193" s="2" t="n"/>
      <c r="C193" s="14">
        <f>IF(B193="","",IFERROR(VLOOKUP(B193,'Cadastro'!$A$2:$H$101,2,FALSE),"Não localizado"))</f>
        <v/>
      </c>
      <c r="D193" s="14">
        <f>IF(B193="","",IFERROR(VLOOKUP(B193,'Cadastro'!$A$2:$H$101,3,FALSE),""))</f>
        <v/>
      </c>
      <c r="E193" s="14">
        <f>IF(B193="","",IFERROR(VLOOKUP(B193,'Cadastro'!$A$2:$H$101,4,FALSE),""))</f>
        <v/>
      </c>
      <c r="F193" s="8" t="n"/>
      <c r="G193" s="8" t="n"/>
      <c r="H193" s="8" t="n"/>
      <c r="I193" s="8" t="n"/>
      <c r="J193" s="4" t="n"/>
      <c r="K193" s="15">
        <f>IF(OR(B193="",G193="",I193=""),"",IFERROR((I193-G193)-IF(J193="",0,J193/24),""))</f>
        <v/>
      </c>
      <c r="L193" s="16">
        <f>IF(OR(B193="",F193="",G193=""),"",MAX(0,(G193-F193)*1440))</f>
        <v/>
      </c>
      <c r="M193" s="17">
        <f>IF(B193="","",IF(G193="","Falta",IF(G193&gt;F193+10/1440,"Atraso",IF(I193&lt;H193,"Saída antecipada","Presente"))))</f>
        <v/>
      </c>
      <c r="N193" s="12" t="n"/>
      <c r="O193" s="18">
        <f>IF(OR(B193="",K193=""),"",K193*24*IFERROR(VLOOKUP(B193,'Cadastro'!$A$2:$H$101,7,FALSE),0))</f>
        <v/>
      </c>
      <c r="P193" s="12" t="n"/>
    </row>
    <row r="194">
      <c r="A194" s="6" t="n"/>
      <c r="B194" s="2" t="n"/>
      <c r="C194" s="7">
        <f>IF(B194="","",IFERROR(VLOOKUP(B194,'Cadastro'!$A$2:$H$101,2,FALSE),"Não localizado"))</f>
        <v/>
      </c>
      <c r="D194" s="7">
        <f>IF(B194="","",IFERROR(VLOOKUP(B194,'Cadastro'!$A$2:$H$101,3,FALSE),""))</f>
        <v/>
      </c>
      <c r="E194" s="7">
        <f>IF(B194="","",IFERROR(VLOOKUP(B194,'Cadastro'!$A$2:$H$101,4,FALSE),""))</f>
        <v/>
      </c>
      <c r="F194" s="8" t="n"/>
      <c r="G194" s="8" t="n"/>
      <c r="H194" s="8" t="n"/>
      <c r="I194" s="8" t="n"/>
      <c r="J194" s="4" t="n"/>
      <c r="K194" s="9">
        <f>IF(OR(B194="",G194="",I194=""),"",IFERROR((I194-G194)-IF(J194="",0,J194/24),""))</f>
        <v/>
      </c>
      <c r="L194" s="10">
        <f>IF(OR(B194="",F194="",G194=""),"",MAX(0,(G194-F194)*1440))</f>
        <v/>
      </c>
      <c r="M194" s="11">
        <f>IF(B194="","",IF(G194="","Falta",IF(G194&gt;F194+10/1440,"Atraso",IF(I194&lt;H194,"Saída antecipada","Presente"))))</f>
        <v/>
      </c>
      <c r="N194" s="12" t="n"/>
      <c r="O194" s="13">
        <f>IF(OR(B194="",K194=""),"",K194*24*IFERROR(VLOOKUP(B194,'Cadastro'!$A$2:$H$101,7,FALSE),0))</f>
        <v/>
      </c>
      <c r="P194" s="12" t="n"/>
    </row>
    <row r="195">
      <c r="A195" s="6" t="n"/>
      <c r="B195" s="2" t="n"/>
      <c r="C195" s="14">
        <f>IF(B195="","",IFERROR(VLOOKUP(B195,'Cadastro'!$A$2:$H$101,2,FALSE),"Não localizado"))</f>
        <v/>
      </c>
      <c r="D195" s="14">
        <f>IF(B195="","",IFERROR(VLOOKUP(B195,'Cadastro'!$A$2:$H$101,3,FALSE),""))</f>
        <v/>
      </c>
      <c r="E195" s="14">
        <f>IF(B195="","",IFERROR(VLOOKUP(B195,'Cadastro'!$A$2:$H$101,4,FALSE),""))</f>
        <v/>
      </c>
      <c r="F195" s="8" t="n"/>
      <c r="G195" s="8" t="n"/>
      <c r="H195" s="8" t="n"/>
      <c r="I195" s="8" t="n"/>
      <c r="J195" s="4" t="n"/>
      <c r="K195" s="15">
        <f>IF(OR(B195="",G195="",I195=""),"",IFERROR((I195-G195)-IF(J195="",0,J195/24),""))</f>
        <v/>
      </c>
      <c r="L195" s="16">
        <f>IF(OR(B195="",F195="",G195=""),"",MAX(0,(G195-F195)*1440))</f>
        <v/>
      </c>
      <c r="M195" s="17">
        <f>IF(B195="","",IF(G195="","Falta",IF(G195&gt;F195+10/1440,"Atraso",IF(I195&lt;H195,"Saída antecipada","Presente"))))</f>
        <v/>
      </c>
      <c r="N195" s="12" t="n"/>
      <c r="O195" s="18">
        <f>IF(OR(B195="",K195=""),"",K195*24*IFERROR(VLOOKUP(B195,'Cadastro'!$A$2:$H$101,7,FALSE),0))</f>
        <v/>
      </c>
      <c r="P195" s="12" t="n"/>
    </row>
    <row r="196">
      <c r="A196" s="6" t="n"/>
      <c r="B196" s="2" t="n"/>
      <c r="C196" s="7">
        <f>IF(B196="","",IFERROR(VLOOKUP(B196,'Cadastro'!$A$2:$H$101,2,FALSE),"Não localizado"))</f>
        <v/>
      </c>
      <c r="D196" s="7">
        <f>IF(B196="","",IFERROR(VLOOKUP(B196,'Cadastro'!$A$2:$H$101,3,FALSE),""))</f>
        <v/>
      </c>
      <c r="E196" s="7">
        <f>IF(B196="","",IFERROR(VLOOKUP(B196,'Cadastro'!$A$2:$H$101,4,FALSE),""))</f>
        <v/>
      </c>
      <c r="F196" s="8" t="n"/>
      <c r="G196" s="8" t="n"/>
      <c r="H196" s="8" t="n"/>
      <c r="I196" s="8" t="n"/>
      <c r="J196" s="4" t="n"/>
      <c r="K196" s="9">
        <f>IF(OR(B196="",G196="",I196=""),"",IFERROR((I196-G196)-IF(J196="",0,J196/24),""))</f>
        <v/>
      </c>
      <c r="L196" s="10">
        <f>IF(OR(B196="",F196="",G196=""),"",MAX(0,(G196-F196)*1440))</f>
        <v/>
      </c>
      <c r="M196" s="11">
        <f>IF(B196="","",IF(G196="","Falta",IF(G196&gt;F196+10/1440,"Atraso",IF(I196&lt;H196,"Saída antecipada","Presente"))))</f>
        <v/>
      </c>
      <c r="N196" s="12" t="n"/>
      <c r="O196" s="13">
        <f>IF(OR(B196="",K196=""),"",K196*24*IFERROR(VLOOKUP(B196,'Cadastro'!$A$2:$H$101,7,FALSE),0))</f>
        <v/>
      </c>
      <c r="P196" s="12" t="n"/>
    </row>
    <row r="197">
      <c r="A197" s="6" t="n"/>
      <c r="B197" s="2" t="n"/>
      <c r="C197" s="14">
        <f>IF(B197="","",IFERROR(VLOOKUP(B197,'Cadastro'!$A$2:$H$101,2,FALSE),"Não localizado"))</f>
        <v/>
      </c>
      <c r="D197" s="14">
        <f>IF(B197="","",IFERROR(VLOOKUP(B197,'Cadastro'!$A$2:$H$101,3,FALSE),""))</f>
        <v/>
      </c>
      <c r="E197" s="14">
        <f>IF(B197="","",IFERROR(VLOOKUP(B197,'Cadastro'!$A$2:$H$101,4,FALSE),""))</f>
        <v/>
      </c>
      <c r="F197" s="8" t="n"/>
      <c r="G197" s="8" t="n"/>
      <c r="H197" s="8" t="n"/>
      <c r="I197" s="8" t="n"/>
      <c r="J197" s="4" t="n"/>
      <c r="K197" s="15">
        <f>IF(OR(B197="",G197="",I197=""),"",IFERROR((I197-G197)-IF(J197="",0,J197/24),""))</f>
        <v/>
      </c>
      <c r="L197" s="16">
        <f>IF(OR(B197="",F197="",G197=""),"",MAX(0,(G197-F197)*1440))</f>
        <v/>
      </c>
      <c r="M197" s="17">
        <f>IF(B197="","",IF(G197="","Falta",IF(G197&gt;F197+10/1440,"Atraso",IF(I197&lt;H197,"Saída antecipada","Presente"))))</f>
        <v/>
      </c>
      <c r="N197" s="12" t="n"/>
      <c r="O197" s="18">
        <f>IF(OR(B197="",K197=""),"",K197*24*IFERROR(VLOOKUP(B197,'Cadastro'!$A$2:$H$101,7,FALSE),0))</f>
        <v/>
      </c>
      <c r="P197" s="12" t="n"/>
    </row>
    <row r="198">
      <c r="A198" s="6" t="n"/>
      <c r="B198" s="2" t="n"/>
      <c r="C198" s="7">
        <f>IF(B198="","",IFERROR(VLOOKUP(B198,'Cadastro'!$A$2:$H$101,2,FALSE),"Não localizado"))</f>
        <v/>
      </c>
      <c r="D198" s="7">
        <f>IF(B198="","",IFERROR(VLOOKUP(B198,'Cadastro'!$A$2:$H$101,3,FALSE),""))</f>
        <v/>
      </c>
      <c r="E198" s="7">
        <f>IF(B198="","",IFERROR(VLOOKUP(B198,'Cadastro'!$A$2:$H$101,4,FALSE),""))</f>
        <v/>
      </c>
      <c r="F198" s="8" t="n"/>
      <c r="G198" s="8" t="n"/>
      <c r="H198" s="8" t="n"/>
      <c r="I198" s="8" t="n"/>
      <c r="J198" s="4" t="n"/>
      <c r="K198" s="9">
        <f>IF(OR(B198="",G198="",I198=""),"",IFERROR((I198-G198)-IF(J198="",0,J198/24),""))</f>
        <v/>
      </c>
      <c r="L198" s="10">
        <f>IF(OR(B198="",F198="",G198=""),"",MAX(0,(G198-F198)*1440))</f>
        <v/>
      </c>
      <c r="M198" s="11">
        <f>IF(B198="","",IF(G198="","Falta",IF(G198&gt;F198+10/1440,"Atraso",IF(I198&lt;H198,"Saída antecipada","Presente"))))</f>
        <v/>
      </c>
      <c r="N198" s="12" t="n"/>
      <c r="O198" s="13">
        <f>IF(OR(B198="",K198=""),"",K198*24*IFERROR(VLOOKUP(B198,'Cadastro'!$A$2:$H$101,7,FALSE),0))</f>
        <v/>
      </c>
      <c r="P198" s="12" t="n"/>
    </row>
    <row r="199">
      <c r="A199" s="6" t="n"/>
      <c r="B199" s="2" t="n"/>
      <c r="C199" s="14">
        <f>IF(B199="","",IFERROR(VLOOKUP(B199,'Cadastro'!$A$2:$H$101,2,FALSE),"Não localizado"))</f>
        <v/>
      </c>
      <c r="D199" s="14">
        <f>IF(B199="","",IFERROR(VLOOKUP(B199,'Cadastro'!$A$2:$H$101,3,FALSE),""))</f>
        <v/>
      </c>
      <c r="E199" s="14">
        <f>IF(B199="","",IFERROR(VLOOKUP(B199,'Cadastro'!$A$2:$H$101,4,FALSE),""))</f>
        <v/>
      </c>
      <c r="F199" s="8" t="n"/>
      <c r="G199" s="8" t="n"/>
      <c r="H199" s="8" t="n"/>
      <c r="I199" s="8" t="n"/>
      <c r="J199" s="4" t="n"/>
      <c r="K199" s="15">
        <f>IF(OR(B199="",G199="",I199=""),"",IFERROR((I199-G199)-IF(J199="",0,J199/24),""))</f>
        <v/>
      </c>
      <c r="L199" s="16">
        <f>IF(OR(B199="",F199="",G199=""),"",MAX(0,(G199-F199)*1440))</f>
        <v/>
      </c>
      <c r="M199" s="17">
        <f>IF(B199="","",IF(G199="","Falta",IF(G199&gt;F199+10/1440,"Atraso",IF(I199&lt;H199,"Saída antecipada","Presente"))))</f>
        <v/>
      </c>
      <c r="N199" s="12" t="n"/>
      <c r="O199" s="18">
        <f>IF(OR(B199="",K199=""),"",K199*24*IFERROR(VLOOKUP(B199,'Cadastro'!$A$2:$H$101,7,FALSE),0))</f>
        <v/>
      </c>
      <c r="P199" s="12" t="n"/>
    </row>
    <row r="200">
      <c r="A200" s="6" t="n"/>
      <c r="B200" s="2" t="n"/>
      <c r="C200" s="7">
        <f>IF(B200="","",IFERROR(VLOOKUP(B200,'Cadastro'!$A$2:$H$101,2,FALSE),"Não localizado"))</f>
        <v/>
      </c>
      <c r="D200" s="7">
        <f>IF(B200="","",IFERROR(VLOOKUP(B200,'Cadastro'!$A$2:$H$101,3,FALSE),""))</f>
        <v/>
      </c>
      <c r="E200" s="7">
        <f>IF(B200="","",IFERROR(VLOOKUP(B200,'Cadastro'!$A$2:$H$101,4,FALSE),""))</f>
        <v/>
      </c>
      <c r="F200" s="8" t="n"/>
      <c r="G200" s="8" t="n"/>
      <c r="H200" s="8" t="n"/>
      <c r="I200" s="8" t="n"/>
      <c r="J200" s="4" t="n"/>
      <c r="K200" s="9">
        <f>IF(OR(B200="",G200="",I200=""),"",IFERROR((I200-G200)-IF(J200="",0,J200/24),""))</f>
        <v/>
      </c>
      <c r="L200" s="10">
        <f>IF(OR(B200="",F200="",G200=""),"",MAX(0,(G200-F200)*1440))</f>
        <v/>
      </c>
      <c r="M200" s="11">
        <f>IF(B200="","",IF(G200="","Falta",IF(G200&gt;F200+10/1440,"Atraso",IF(I200&lt;H200,"Saída antecipada","Presente"))))</f>
        <v/>
      </c>
      <c r="N200" s="12" t="n"/>
      <c r="O200" s="13">
        <f>IF(OR(B200="",K200=""),"",K200*24*IFERROR(VLOOKUP(B200,'Cadastro'!$A$2:$H$101,7,FALSE),0))</f>
        <v/>
      </c>
      <c r="P200" s="12" t="n"/>
    </row>
    <row r="201">
      <c r="A201" s="6" t="n"/>
      <c r="B201" s="2" t="n"/>
      <c r="C201" s="14">
        <f>IF(B201="","",IFERROR(VLOOKUP(B201,'Cadastro'!$A$2:$H$101,2,FALSE),"Não localizado"))</f>
        <v/>
      </c>
      <c r="D201" s="14">
        <f>IF(B201="","",IFERROR(VLOOKUP(B201,'Cadastro'!$A$2:$H$101,3,FALSE),""))</f>
        <v/>
      </c>
      <c r="E201" s="14">
        <f>IF(B201="","",IFERROR(VLOOKUP(B201,'Cadastro'!$A$2:$H$101,4,FALSE),""))</f>
        <v/>
      </c>
      <c r="F201" s="8" t="n"/>
      <c r="G201" s="8" t="n"/>
      <c r="H201" s="8" t="n"/>
      <c r="I201" s="8" t="n"/>
      <c r="J201" s="4" t="n"/>
      <c r="K201" s="15">
        <f>IF(OR(B201="",G201="",I201=""),"",IFERROR((I201-G201)-IF(J201="",0,J201/24),""))</f>
        <v/>
      </c>
      <c r="L201" s="16">
        <f>IF(OR(B201="",F201="",G201=""),"",MAX(0,(G201-F201)*1440))</f>
        <v/>
      </c>
      <c r="M201" s="17">
        <f>IF(B201="","",IF(G201="","Falta",IF(G201&gt;F201+10/1440,"Atraso",IF(I201&lt;H201,"Saída antecipada","Presente"))))</f>
        <v/>
      </c>
      <c r="N201" s="12" t="n"/>
      <c r="O201" s="18">
        <f>IF(OR(B201="",K201=""),"",K201*24*IFERROR(VLOOKUP(B201,'Cadastro'!$A$2:$H$101,7,FALSE),0))</f>
        <v/>
      </c>
      <c r="P201" s="12" t="n"/>
    </row>
    <row r="202">
      <c r="A202" s="6" t="n"/>
      <c r="B202" s="2" t="n"/>
      <c r="C202" s="7">
        <f>IF(B202="","",IFERROR(VLOOKUP(B202,'Cadastro'!$A$2:$H$101,2,FALSE),"Não localizado"))</f>
        <v/>
      </c>
      <c r="D202" s="7">
        <f>IF(B202="","",IFERROR(VLOOKUP(B202,'Cadastro'!$A$2:$H$101,3,FALSE),""))</f>
        <v/>
      </c>
      <c r="E202" s="7">
        <f>IF(B202="","",IFERROR(VLOOKUP(B202,'Cadastro'!$A$2:$H$101,4,FALSE),""))</f>
        <v/>
      </c>
      <c r="F202" s="8" t="n"/>
      <c r="G202" s="8" t="n"/>
      <c r="H202" s="8" t="n"/>
      <c r="I202" s="8" t="n"/>
      <c r="J202" s="4" t="n"/>
      <c r="K202" s="9">
        <f>IF(OR(B202="",G202="",I202=""),"",IFERROR((I202-G202)-IF(J202="",0,J202/24),""))</f>
        <v/>
      </c>
      <c r="L202" s="10">
        <f>IF(OR(B202="",F202="",G202=""),"",MAX(0,(G202-F202)*1440))</f>
        <v/>
      </c>
      <c r="M202" s="11">
        <f>IF(B202="","",IF(G202="","Falta",IF(G202&gt;F202+10/1440,"Atraso",IF(I202&lt;H202,"Saída antecipada","Presente"))))</f>
        <v/>
      </c>
      <c r="N202" s="12" t="n"/>
      <c r="O202" s="13">
        <f>IF(OR(B202="",K202=""),"",K202*24*IFERROR(VLOOKUP(B202,'Cadastro'!$A$2:$H$101,7,FALSE),0))</f>
        <v/>
      </c>
      <c r="P202" s="12" t="n"/>
    </row>
    <row r="203">
      <c r="A203" s="6" t="n"/>
      <c r="B203" s="2" t="n"/>
      <c r="C203" s="14">
        <f>IF(B203="","",IFERROR(VLOOKUP(B203,'Cadastro'!$A$2:$H$101,2,FALSE),"Não localizado"))</f>
        <v/>
      </c>
      <c r="D203" s="14">
        <f>IF(B203="","",IFERROR(VLOOKUP(B203,'Cadastro'!$A$2:$H$101,3,FALSE),""))</f>
        <v/>
      </c>
      <c r="E203" s="14">
        <f>IF(B203="","",IFERROR(VLOOKUP(B203,'Cadastro'!$A$2:$H$101,4,FALSE),""))</f>
        <v/>
      </c>
      <c r="F203" s="8" t="n"/>
      <c r="G203" s="8" t="n"/>
      <c r="H203" s="8" t="n"/>
      <c r="I203" s="8" t="n"/>
      <c r="J203" s="4" t="n"/>
      <c r="K203" s="15">
        <f>IF(OR(B203="",G203="",I203=""),"",IFERROR((I203-G203)-IF(J203="",0,J203/24),""))</f>
        <v/>
      </c>
      <c r="L203" s="16">
        <f>IF(OR(B203="",F203="",G203=""),"",MAX(0,(G203-F203)*1440))</f>
        <v/>
      </c>
      <c r="M203" s="17">
        <f>IF(B203="","",IF(G203="","Falta",IF(G203&gt;F203+10/1440,"Atraso",IF(I203&lt;H203,"Saída antecipada","Presente"))))</f>
        <v/>
      </c>
      <c r="N203" s="12" t="n"/>
      <c r="O203" s="18">
        <f>IF(OR(B203="",K203=""),"",K203*24*IFERROR(VLOOKUP(B203,'Cadastro'!$A$2:$H$101,7,FALSE),0))</f>
        <v/>
      </c>
      <c r="P203" s="12" t="n"/>
    </row>
    <row r="204">
      <c r="A204" s="6" t="n"/>
      <c r="B204" s="2" t="n"/>
      <c r="C204" s="7">
        <f>IF(B204="","",IFERROR(VLOOKUP(B204,'Cadastro'!$A$2:$H$101,2,FALSE),"Não localizado"))</f>
        <v/>
      </c>
      <c r="D204" s="7">
        <f>IF(B204="","",IFERROR(VLOOKUP(B204,'Cadastro'!$A$2:$H$101,3,FALSE),""))</f>
        <v/>
      </c>
      <c r="E204" s="7">
        <f>IF(B204="","",IFERROR(VLOOKUP(B204,'Cadastro'!$A$2:$H$101,4,FALSE),""))</f>
        <v/>
      </c>
      <c r="F204" s="8" t="n"/>
      <c r="G204" s="8" t="n"/>
      <c r="H204" s="8" t="n"/>
      <c r="I204" s="8" t="n"/>
      <c r="J204" s="4" t="n"/>
      <c r="K204" s="9">
        <f>IF(OR(B204="",G204="",I204=""),"",IFERROR((I204-G204)-IF(J204="",0,J204/24),""))</f>
        <v/>
      </c>
      <c r="L204" s="10">
        <f>IF(OR(B204="",F204="",G204=""),"",MAX(0,(G204-F204)*1440))</f>
        <v/>
      </c>
      <c r="M204" s="11">
        <f>IF(B204="","",IF(G204="","Falta",IF(G204&gt;F204+10/1440,"Atraso",IF(I204&lt;H204,"Saída antecipada","Presente"))))</f>
        <v/>
      </c>
      <c r="N204" s="12" t="n"/>
      <c r="O204" s="13">
        <f>IF(OR(B204="",K204=""),"",K204*24*IFERROR(VLOOKUP(B204,'Cadastro'!$A$2:$H$101,7,FALSE),0))</f>
        <v/>
      </c>
      <c r="P204" s="12" t="n"/>
    </row>
    <row r="205">
      <c r="A205" s="6" t="n"/>
      <c r="B205" s="2" t="n"/>
      <c r="C205" s="14">
        <f>IF(B205="","",IFERROR(VLOOKUP(B205,'Cadastro'!$A$2:$H$101,2,FALSE),"Não localizado"))</f>
        <v/>
      </c>
      <c r="D205" s="14">
        <f>IF(B205="","",IFERROR(VLOOKUP(B205,'Cadastro'!$A$2:$H$101,3,FALSE),""))</f>
        <v/>
      </c>
      <c r="E205" s="14">
        <f>IF(B205="","",IFERROR(VLOOKUP(B205,'Cadastro'!$A$2:$H$101,4,FALSE),""))</f>
        <v/>
      </c>
      <c r="F205" s="8" t="n"/>
      <c r="G205" s="8" t="n"/>
      <c r="H205" s="8" t="n"/>
      <c r="I205" s="8" t="n"/>
      <c r="J205" s="4" t="n"/>
      <c r="K205" s="15">
        <f>IF(OR(B205="",G205="",I205=""),"",IFERROR((I205-G205)-IF(J205="",0,J205/24),""))</f>
        <v/>
      </c>
      <c r="L205" s="16">
        <f>IF(OR(B205="",F205="",G205=""),"",MAX(0,(G205-F205)*1440))</f>
        <v/>
      </c>
      <c r="M205" s="17">
        <f>IF(B205="","",IF(G205="","Falta",IF(G205&gt;F205+10/1440,"Atraso",IF(I205&lt;H205,"Saída antecipada","Presente"))))</f>
        <v/>
      </c>
      <c r="N205" s="12" t="n"/>
      <c r="O205" s="18">
        <f>IF(OR(B205="",K205=""),"",K205*24*IFERROR(VLOOKUP(B205,'Cadastro'!$A$2:$H$101,7,FALSE),0))</f>
        <v/>
      </c>
      <c r="P205" s="12" t="n"/>
    </row>
    <row r="206">
      <c r="A206" s="6" t="n"/>
      <c r="B206" s="2" t="n"/>
      <c r="C206" s="7">
        <f>IF(B206="","",IFERROR(VLOOKUP(B206,'Cadastro'!$A$2:$H$101,2,FALSE),"Não localizado"))</f>
        <v/>
      </c>
      <c r="D206" s="7">
        <f>IF(B206="","",IFERROR(VLOOKUP(B206,'Cadastro'!$A$2:$H$101,3,FALSE),""))</f>
        <v/>
      </c>
      <c r="E206" s="7">
        <f>IF(B206="","",IFERROR(VLOOKUP(B206,'Cadastro'!$A$2:$H$101,4,FALSE),""))</f>
        <v/>
      </c>
      <c r="F206" s="8" t="n"/>
      <c r="G206" s="8" t="n"/>
      <c r="H206" s="8" t="n"/>
      <c r="I206" s="8" t="n"/>
      <c r="J206" s="4" t="n"/>
      <c r="K206" s="9">
        <f>IF(OR(B206="",G206="",I206=""),"",IFERROR((I206-G206)-IF(J206="",0,J206/24),""))</f>
        <v/>
      </c>
      <c r="L206" s="10">
        <f>IF(OR(B206="",F206="",G206=""),"",MAX(0,(G206-F206)*1440))</f>
        <v/>
      </c>
      <c r="M206" s="11">
        <f>IF(B206="","",IF(G206="","Falta",IF(G206&gt;F206+10/1440,"Atraso",IF(I206&lt;H206,"Saída antecipada","Presente"))))</f>
        <v/>
      </c>
      <c r="N206" s="12" t="n"/>
      <c r="O206" s="13">
        <f>IF(OR(B206="",K206=""),"",K206*24*IFERROR(VLOOKUP(B206,'Cadastro'!$A$2:$H$101,7,FALSE),0))</f>
        <v/>
      </c>
      <c r="P206" s="12" t="n"/>
    </row>
    <row r="207">
      <c r="A207" s="6" t="n"/>
      <c r="B207" s="2" t="n"/>
      <c r="C207" s="14">
        <f>IF(B207="","",IFERROR(VLOOKUP(B207,'Cadastro'!$A$2:$H$101,2,FALSE),"Não localizado"))</f>
        <v/>
      </c>
      <c r="D207" s="14">
        <f>IF(B207="","",IFERROR(VLOOKUP(B207,'Cadastro'!$A$2:$H$101,3,FALSE),""))</f>
        <v/>
      </c>
      <c r="E207" s="14">
        <f>IF(B207="","",IFERROR(VLOOKUP(B207,'Cadastro'!$A$2:$H$101,4,FALSE),""))</f>
        <v/>
      </c>
      <c r="F207" s="8" t="n"/>
      <c r="G207" s="8" t="n"/>
      <c r="H207" s="8" t="n"/>
      <c r="I207" s="8" t="n"/>
      <c r="J207" s="4" t="n"/>
      <c r="K207" s="15">
        <f>IF(OR(B207="",G207="",I207=""),"",IFERROR((I207-G207)-IF(J207="",0,J207/24),""))</f>
        <v/>
      </c>
      <c r="L207" s="16">
        <f>IF(OR(B207="",F207="",G207=""),"",MAX(0,(G207-F207)*1440))</f>
        <v/>
      </c>
      <c r="M207" s="17">
        <f>IF(B207="","",IF(G207="","Falta",IF(G207&gt;F207+10/1440,"Atraso",IF(I207&lt;H207,"Saída antecipada","Presente"))))</f>
        <v/>
      </c>
      <c r="N207" s="12" t="n"/>
      <c r="O207" s="18">
        <f>IF(OR(B207="",K207=""),"",K207*24*IFERROR(VLOOKUP(B207,'Cadastro'!$A$2:$H$101,7,FALSE),0))</f>
        <v/>
      </c>
      <c r="P207" s="12" t="n"/>
    </row>
    <row r="208">
      <c r="A208" s="6" t="n"/>
      <c r="B208" s="2" t="n"/>
      <c r="C208" s="7">
        <f>IF(B208="","",IFERROR(VLOOKUP(B208,'Cadastro'!$A$2:$H$101,2,FALSE),"Não localizado"))</f>
        <v/>
      </c>
      <c r="D208" s="7">
        <f>IF(B208="","",IFERROR(VLOOKUP(B208,'Cadastro'!$A$2:$H$101,3,FALSE),""))</f>
        <v/>
      </c>
      <c r="E208" s="7">
        <f>IF(B208="","",IFERROR(VLOOKUP(B208,'Cadastro'!$A$2:$H$101,4,FALSE),""))</f>
        <v/>
      </c>
      <c r="F208" s="8" t="n"/>
      <c r="G208" s="8" t="n"/>
      <c r="H208" s="8" t="n"/>
      <c r="I208" s="8" t="n"/>
      <c r="J208" s="4" t="n"/>
      <c r="K208" s="9">
        <f>IF(OR(B208="",G208="",I208=""),"",IFERROR((I208-G208)-IF(J208="",0,J208/24),""))</f>
        <v/>
      </c>
      <c r="L208" s="10">
        <f>IF(OR(B208="",F208="",G208=""),"",MAX(0,(G208-F208)*1440))</f>
        <v/>
      </c>
      <c r="M208" s="11">
        <f>IF(B208="","",IF(G208="","Falta",IF(G208&gt;F208+10/1440,"Atraso",IF(I208&lt;H208,"Saída antecipada","Presente"))))</f>
        <v/>
      </c>
      <c r="N208" s="12" t="n"/>
      <c r="O208" s="13">
        <f>IF(OR(B208="",K208=""),"",K208*24*IFERROR(VLOOKUP(B208,'Cadastro'!$A$2:$H$101,7,FALSE),0))</f>
        <v/>
      </c>
      <c r="P208" s="12" t="n"/>
    </row>
    <row r="209">
      <c r="A209" s="6" t="n"/>
      <c r="B209" s="2" t="n"/>
      <c r="C209" s="14">
        <f>IF(B209="","",IFERROR(VLOOKUP(B209,'Cadastro'!$A$2:$H$101,2,FALSE),"Não localizado"))</f>
        <v/>
      </c>
      <c r="D209" s="14">
        <f>IF(B209="","",IFERROR(VLOOKUP(B209,'Cadastro'!$A$2:$H$101,3,FALSE),""))</f>
        <v/>
      </c>
      <c r="E209" s="14">
        <f>IF(B209="","",IFERROR(VLOOKUP(B209,'Cadastro'!$A$2:$H$101,4,FALSE),""))</f>
        <v/>
      </c>
      <c r="F209" s="8" t="n"/>
      <c r="G209" s="8" t="n"/>
      <c r="H209" s="8" t="n"/>
      <c r="I209" s="8" t="n"/>
      <c r="J209" s="4" t="n"/>
      <c r="K209" s="15">
        <f>IF(OR(B209="",G209="",I209=""),"",IFERROR((I209-G209)-IF(J209="",0,J209/24),""))</f>
        <v/>
      </c>
      <c r="L209" s="16">
        <f>IF(OR(B209="",F209="",G209=""),"",MAX(0,(G209-F209)*1440))</f>
        <v/>
      </c>
      <c r="M209" s="17">
        <f>IF(B209="","",IF(G209="","Falta",IF(G209&gt;F209+10/1440,"Atraso",IF(I209&lt;H209,"Saída antecipada","Presente"))))</f>
        <v/>
      </c>
      <c r="N209" s="12" t="n"/>
      <c r="O209" s="18">
        <f>IF(OR(B209="",K209=""),"",K209*24*IFERROR(VLOOKUP(B209,'Cadastro'!$A$2:$H$101,7,FALSE),0))</f>
        <v/>
      </c>
      <c r="P209" s="12" t="n"/>
    </row>
    <row r="210">
      <c r="A210" s="6" t="n"/>
      <c r="B210" s="2" t="n"/>
      <c r="C210" s="7">
        <f>IF(B210="","",IFERROR(VLOOKUP(B210,'Cadastro'!$A$2:$H$101,2,FALSE),"Não localizado"))</f>
        <v/>
      </c>
      <c r="D210" s="7">
        <f>IF(B210="","",IFERROR(VLOOKUP(B210,'Cadastro'!$A$2:$H$101,3,FALSE),""))</f>
        <v/>
      </c>
      <c r="E210" s="7">
        <f>IF(B210="","",IFERROR(VLOOKUP(B210,'Cadastro'!$A$2:$H$101,4,FALSE),""))</f>
        <v/>
      </c>
      <c r="F210" s="8" t="n"/>
      <c r="G210" s="8" t="n"/>
      <c r="H210" s="8" t="n"/>
      <c r="I210" s="8" t="n"/>
      <c r="J210" s="4" t="n"/>
      <c r="K210" s="9">
        <f>IF(OR(B210="",G210="",I210=""),"",IFERROR((I210-G210)-IF(J210="",0,J210/24),""))</f>
        <v/>
      </c>
      <c r="L210" s="10">
        <f>IF(OR(B210="",F210="",G210=""),"",MAX(0,(G210-F210)*1440))</f>
        <v/>
      </c>
      <c r="M210" s="11">
        <f>IF(B210="","",IF(G210="","Falta",IF(G210&gt;F210+10/1440,"Atraso",IF(I210&lt;H210,"Saída antecipada","Presente"))))</f>
        <v/>
      </c>
      <c r="N210" s="12" t="n"/>
      <c r="O210" s="13">
        <f>IF(OR(B210="",K210=""),"",K210*24*IFERROR(VLOOKUP(B210,'Cadastro'!$A$2:$H$101,7,FALSE),0))</f>
        <v/>
      </c>
      <c r="P210" s="12" t="n"/>
    </row>
    <row r="211">
      <c r="A211" s="6" t="n"/>
      <c r="B211" s="2" t="n"/>
      <c r="C211" s="14">
        <f>IF(B211="","",IFERROR(VLOOKUP(B211,'Cadastro'!$A$2:$H$101,2,FALSE),"Não localizado"))</f>
        <v/>
      </c>
      <c r="D211" s="14">
        <f>IF(B211="","",IFERROR(VLOOKUP(B211,'Cadastro'!$A$2:$H$101,3,FALSE),""))</f>
        <v/>
      </c>
      <c r="E211" s="14">
        <f>IF(B211="","",IFERROR(VLOOKUP(B211,'Cadastro'!$A$2:$H$101,4,FALSE),""))</f>
        <v/>
      </c>
      <c r="F211" s="8" t="n"/>
      <c r="G211" s="8" t="n"/>
      <c r="H211" s="8" t="n"/>
      <c r="I211" s="8" t="n"/>
      <c r="J211" s="4" t="n"/>
      <c r="K211" s="15">
        <f>IF(OR(B211="",G211="",I211=""),"",IFERROR((I211-G211)-IF(J211="",0,J211/24),""))</f>
        <v/>
      </c>
      <c r="L211" s="16">
        <f>IF(OR(B211="",F211="",G211=""),"",MAX(0,(G211-F211)*1440))</f>
        <v/>
      </c>
      <c r="M211" s="17">
        <f>IF(B211="","",IF(G211="","Falta",IF(G211&gt;F211+10/1440,"Atraso",IF(I211&lt;H211,"Saída antecipada","Presente"))))</f>
        <v/>
      </c>
      <c r="N211" s="12" t="n"/>
      <c r="O211" s="18">
        <f>IF(OR(B211="",K211=""),"",K211*24*IFERROR(VLOOKUP(B211,'Cadastro'!$A$2:$H$101,7,FALSE),0))</f>
        <v/>
      </c>
      <c r="P211" s="12" t="n"/>
    </row>
    <row r="212">
      <c r="A212" s="6" t="n"/>
      <c r="B212" s="2" t="n"/>
      <c r="C212" s="7">
        <f>IF(B212="","",IFERROR(VLOOKUP(B212,'Cadastro'!$A$2:$H$101,2,FALSE),"Não localizado"))</f>
        <v/>
      </c>
      <c r="D212" s="7">
        <f>IF(B212="","",IFERROR(VLOOKUP(B212,'Cadastro'!$A$2:$H$101,3,FALSE),""))</f>
        <v/>
      </c>
      <c r="E212" s="7">
        <f>IF(B212="","",IFERROR(VLOOKUP(B212,'Cadastro'!$A$2:$H$101,4,FALSE),""))</f>
        <v/>
      </c>
      <c r="F212" s="8" t="n"/>
      <c r="G212" s="8" t="n"/>
      <c r="H212" s="8" t="n"/>
      <c r="I212" s="8" t="n"/>
      <c r="J212" s="4" t="n"/>
      <c r="K212" s="9">
        <f>IF(OR(B212="",G212="",I212=""),"",IFERROR((I212-G212)-IF(J212="",0,J212/24),""))</f>
        <v/>
      </c>
      <c r="L212" s="10">
        <f>IF(OR(B212="",F212="",G212=""),"",MAX(0,(G212-F212)*1440))</f>
        <v/>
      </c>
      <c r="M212" s="11">
        <f>IF(B212="","",IF(G212="","Falta",IF(G212&gt;F212+10/1440,"Atraso",IF(I212&lt;H212,"Saída antecipada","Presente"))))</f>
        <v/>
      </c>
      <c r="N212" s="12" t="n"/>
      <c r="O212" s="13">
        <f>IF(OR(B212="",K212=""),"",K212*24*IFERROR(VLOOKUP(B212,'Cadastro'!$A$2:$H$101,7,FALSE),0))</f>
        <v/>
      </c>
      <c r="P212" s="12" t="n"/>
    </row>
    <row r="213">
      <c r="A213" s="6" t="n"/>
      <c r="B213" s="2" t="n"/>
      <c r="C213" s="14">
        <f>IF(B213="","",IFERROR(VLOOKUP(B213,'Cadastro'!$A$2:$H$101,2,FALSE),"Não localizado"))</f>
        <v/>
      </c>
      <c r="D213" s="14">
        <f>IF(B213="","",IFERROR(VLOOKUP(B213,'Cadastro'!$A$2:$H$101,3,FALSE),""))</f>
        <v/>
      </c>
      <c r="E213" s="14">
        <f>IF(B213="","",IFERROR(VLOOKUP(B213,'Cadastro'!$A$2:$H$101,4,FALSE),""))</f>
        <v/>
      </c>
      <c r="F213" s="8" t="n"/>
      <c r="G213" s="8" t="n"/>
      <c r="H213" s="8" t="n"/>
      <c r="I213" s="8" t="n"/>
      <c r="J213" s="4" t="n"/>
      <c r="K213" s="15">
        <f>IF(OR(B213="",G213="",I213=""),"",IFERROR((I213-G213)-IF(J213="",0,J213/24),""))</f>
        <v/>
      </c>
      <c r="L213" s="16">
        <f>IF(OR(B213="",F213="",G213=""),"",MAX(0,(G213-F213)*1440))</f>
        <v/>
      </c>
      <c r="M213" s="17">
        <f>IF(B213="","",IF(G213="","Falta",IF(G213&gt;F213+10/1440,"Atraso",IF(I213&lt;H213,"Saída antecipada","Presente"))))</f>
        <v/>
      </c>
      <c r="N213" s="12" t="n"/>
      <c r="O213" s="18">
        <f>IF(OR(B213="",K213=""),"",K213*24*IFERROR(VLOOKUP(B213,'Cadastro'!$A$2:$H$101,7,FALSE),0))</f>
        <v/>
      </c>
      <c r="P213" s="12" t="n"/>
    </row>
    <row r="214">
      <c r="A214" s="6" t="n"/>
      <c r="B214" s="2" t="n"/>
      <c r="C214" s="7">
        <f>IF(B214="","",IFERROR(VLOOKUP(B214,'Cadastro'!$A$2:$H$101,2,FALSE),"Não localizado"))</f>
        <v/>
      </c>
      <c r="D214" s="7">
        <f>IF(B214="","",IFERROR(VLOOKUP(B214,'Cadastro'!$A$2:$H$101,3,FALSE),""))</f>
        <v/>
      </c>
      <c r="E214" s="7">
        <f>IF(B214="","",IFERROR(VLOOKUP(B214,'Cadastro'!$A$2:$H$101,4,FALSE),""))</f>
        <v/>
      </c>
      <c r="F214" s="8" t="n"/>
      <c r="G214" s="8" t="n"/>
      <c r="H214" s="8" t="n"/>
      <c r="I214" s="8" t="n"/>
      <c r="J214" s="4" t="n"/>
      <c r="K214" s="9">
        <f>IF(OR(B214="",G214="",I214=""),"",IFERROR((I214-G214)-IF(J214="",0,J214/24),""))</f>
        <v/>
      </c>
      <c r="L214" s="10">
        <f>IF(OR(B214="",F214="",G214=""),"",MAX(0,(G214-F214)*1440))</f>
        <v/>
      </c>
      <c r="M214" s="11">
        <f>IF(B214="","",IF(G214="","Falta",IF(G214&gt;F214+10/1440,"Atraso",IF(I214&lt;H214,"Saída antecipada","Presente"))))</f>
        <v/>
      </c>
      <c r="N214" s="12" t="n"/>
      <c r="O214" s="13">
        <f>IF(OR(B214="",K214=""),"",K214*24*IFERROR(VLOOKUP(B214,'Cadastro'!$A$2:$H$101,7,FALSE),0))</f>
        <v/>
      </c>
      <c r="P214" s="12" t="n"/>
    </row>
    <row r="215">
      <c r="A215" s="6" t="n"/>
      <c r="B215" s="2" t="n"/>
      <c r="C215" s="14">
        <f>IF(B215="","",IFERROR(VLOOKUP(B215,'Cadastro'!$A$2:$H$101,2,FALSE),"Não localizado"))</f>
        <v/>
      </c>
      <c r="D215" s="14">
        <f>IF(B215="","",IFERROR(VLOOKUP(B215,'Cadastro'!$A$2:$H$101,3,FALSE),""))</f>
        <v/>
      </c>
      <c r="E215" s="14">
        <f>IF(B215="","",IFERROR(VLOOKUP(B215,'Cadastro'!$A$2:$H$101,4,FALSE),""))</f>
        <v/>
      </c>
      <c r="F215" s="8" t="n"/>
      <c r="G215" s="8" t="n"/>
      <c r="H215" s="8" t="n"/>
      <c r="I215" s="8" t="n"/>
      <c r="J215" s="4" t="n"/>
      <c r="K215" s="15">
        <f>IF(OR(B215="",G215="",I215=""),"",IFERROR((I215-G215)-IF(J215="",0,J215/24),""))</f>
        <v/>
      </c>
      <c r="L215" s="16">
        <f>IF(OR(B215="",F215="",G215=""),"",MAX(0,(G215-F215)*1440))</f>
        <v/>
      </c>
      <c r="M215" s="17">
        <f>IF(B215="","",IF(G215="","Falta",IF(G215&gt;F215+10/1440,"Atraso",IF(I215&lt;H215,"Saída antecipada","Presente"))))</f>
        <v/>
      </c>
      <c r="N215" s="12" t="n"/>
      <c r="O215" s="18">
        <f>IF(OR(B215="",K215=""),"",K215*24*IFERROR(VLOOKUP(B215,'Cadastro'!$A$2:$H$101,7,FALSE),0))</f>
        <v/>
      </c>
      <c r="P215" s="12" t="n"/>
    </row>
    <row r="216">
      <c r="A216" s="6" t="n"/>
      <c r="B216" s="2" t="n"/>
      <c r="C216" s="7">
        <f>IF(B216="","",IFERROR(VLOOKUP(B216,'Cadastro'!$A$2:$H$101,2,FALSE),"Não localizado"))</f>
        <v/>
      </c>
      <c r="D216" s="7">
        <f>IF(B216="","",IFERROR(VLOOKUP(B216,'Cadastro'!$A$2:$H$101,3,FALSE),""))</f>
        <v/>
      </c>
      <c r="E216" s="7">
        <f>IF(B216="","",IFERROR(VLOOKUP(B216,'Cadastro'!$A$2:$H$101,4,FALSE),""))</f>
        <v/>
      </c>
      <c r="F216" s="8" t="n"/>
      <c r="G216" s="8" t="n"/>
      <c r="H216" s="8" t="n"/>
      <c r="I216" s="8" t="n"/>
      <c r="J216" s="4" t="n"/>
      <c r="K216" s="9">
        <f>IF(OR(B216="",G216="",I216=""),"",IFERROR((I216-G216)-IF(J216="",0,J216/24),""))</f>
        <v/>
      </c>
      <c r="L216" s="10">
        <f>IF(OR(B216="",F216="",G216=""),"",MAX(0,(G216-F216)*1440))</f>
        <v/>
      </c>
      <c r="M216" s="11">
        <f>IF(B216="","",IF(G216="","Falta",IF(G216&gt;F216+10/1440,"Atraso",IF(I216&lt;H216,"Saída antecipada","Presente"))))</f>
        <v/>
      </c>
      <c r="N216" s="12" t="n"/>
      <c r="O216" s="13">
        <f>IF(OR(B216="",K216=""),"",K216*24*IFERROR(VLOOKUP(B216,'Cadastro'!$A$2:$H$101,7,FALSE),0))</f>
        <v/>
      </c>
      <c r="P216" s="12" t="n"/>
    </row>
    <row r="217">
      <c r="A217" s="6" t="n"/>
      <c r="B217" s="2" t="n"/>
      <c r="C217" s="14">
        <f>IF(B217="","",IFERROR(VLOOKUP(B217,'Cadastro'!$A$2:$H$101,2,FALSE),"Não localizado"))</f>
        <v/>
      </c>
      <c r="D217" s="14">
        <f>IF(B217="","",IFERROR(VLOOKUP(B217,'Cadastro'!$A$2:$H$101,3,FALSE),""))</f>
        <v/>
      </c>
      <c r="E217" s="14">
        <f>IF(B217="","",IFERROR(VLOOKUP(B217,'Cadastro'!$A$2:$H$101,4,FALSE),""))</f>
        <v/>
      </c>
      <c r="F217" s="8" t="n"/>
      <c r="G217" s="8" t="n"/>
      <c r="H217" s="8" t="n"/>
      <c r="I217" s="8" t="n"/>
      <c r="J217" s="4" t="n"/>
      <c r="K217" s="15">
        <f>IF(OR(B217="",G217="",I217=""),"",IFERROR((I217-G217)-IF(J217="",0,J217/24),""))</f>
        <v/>
      </c>
      <c r="L217" s="16">
        <f>IF(OR(B217="",F217="",G217=""),"",MAX(0,(G217-F217)*1440))</f>
        <v/>
      </c>
      <c r="M217" s="17">
        <f>IF(B217="","",IF(G217="","Falta",IF(G217&gt;F217+10/1440,"Atraso",IF(I217&lt;H217,"Saída antecipada","Presente"))))</f>
        <v/>
      </c>
      <c r="N217" s="12" t="n"/>
      <c r="O217" s="18">
        <f>IF(OR(B217="",K217=""),"",K217*24*IFERROR(VLOOKUP(B217,'Cadastro'!$A$2:$H$101,7,FALSE),0))</f>
        <v/>
      </c>
      <c r="P217" s="12" t="n"/>
    </row>
    <row r="218">
      <c r="A218" s="6" t="n"/>
      <c r="B218" s="2" t="n"/>
      <c r="C218" s="7">
        <f>IF(B218="","",IFERROR(VLOOKUP(B218,'Cadastro'!$A$2:$H$101,2,FALSE),"Não localizado"))</f>
        <v/>
      </c>
      <c r="D218" s="7">
        <f>IF(B218="","",IFERROR(VLOOKUP(B218,'Cadastro'!$A$2:$H$101,3,FALSE),""))</f>
        <v/>
      </c>
      <c r="E218" s="7">
        <f>IF(B218="","",IFERROR(VLOOKUP(B218,'Cadastro'!$A$2:$H$101,4,FALSE),""))</f>
        <v/>
      </c>
      <c r="F218" s="8" t="n"/>
      <c r="G218" s="8" t="n"/>
      <c r="H218" s="8" t="n"/>
      <c r="I218" s="8" t="n"/>
      <c r="J218" s="4" t="n"/>
      <c r="K218" s="9">
        <f>IF(OR(B218="",G218="",I218=""),"",IFERROR((I218-G218)-IF(J218="",0,J218/24),""))</f>
        <v/>
      </c>
      <c r="L218" s="10">
        <f>IF(OR(B218="",F218="",G218=""),"",MAX(0,(G218-F218)*1440))</f>
        <v/>
      </c>
      <c r="M218" s="11">
        <f>IF(B218="","",IF(G218="","Falta",IF(G218&gt;F218+10/1440,"Atraso",IF(I218&lt;H218,"Saída antecipada","Presente"))))</f>
        <v/>
      </c>
      <c r="N218" s="12" t="n"/>
      <c r="O218" s="13">
        <f>IF(OR(B218="",K218=""),"",K218*24*IFERROR(VLOOKUP(B218,'Cadastro'!$A$2:$H$101,7,FALSE),0))</f>
        <v/>
      </c>
      <c r="P218" s="12" t="n"/>
    </row>
    <row r="219">
      <c r="A219" s="6" t="n"/>
      <c r="B219" s="2" t="n"/>
      <c r="C219" s="14">
        <f>IF(B219="","",IFERROR(VLOOKUP(B219,'Cadastro'!$A$2:$H$101,2,FALSE),"Não localizado"))</f>
        <v/>
      </c>
      <c r="D219" s="14">
        <f>IF(B219="","",IFERROR(VLOOKUP(B219,'Cadastro'!$A$2:$H$101,3,FALSE),""))</f>
        <v/>
      </c>
      <c r="E219" s="14">
        <f>IF(B219="","",IFERROR(VLOOKUP(B219,'Cadastro'!$A$2:$H$101,4,FALSE),""))</f>
        <v/>
      </c>
      <c r="F219" s="8" t="n"/>
      <c r="G219" s="8" t="n"/>
      <c r="H219" s="8" t="n"/>
      <c r="I219" s="8" t="n"/>
      <c r="J219" s="4" t="n"/>
      <c r="K219" s="15">
        <f>IF(OR(B219="",G219="",I219=""),"",IFERROR((I219-G219)-IF(J219="",0,J219/24),""))</f>
        <v/>
      </c>
      <c r="L219" s="16">
        <f>IF(OR(B219="",F219="",G219=""),"",MAX(0,(G219-F219)*1440))</f>
        <v/>
      </c>
      <c r="M219" s="17">
        <f>IF(B219="","",IF(G219="","Falta",IF(G219&gt;F219+10/1440,"Atraso",IF(I219&lt;H219,"Saída antecipada","Presente"))))</f>
        <v/>
      </c>
      <c r="N219" s="12" t="n"/>
      <c r="O219" s="18">
        <f>IF(OR(B219="",K219=""),"",K219*24*IFERROR(VLOOKUP(B219,'Cadastro'!$A$2:$H$101,7,FALSE),0))</f>
        <v/>
      </c>
      <c r="P219" s="12" t="n"/>
    </row>
    <row r="220">
      <c r="A220" s="6" t="n"/>
      <c r="B220" s="2" t="n"/>
      <c r="C220" s="7">
        <f>IF(B220="","",IFERROR(VLOOKUP(B220,'Cadastro'!$A$2:$H$101,2,FALSE),"Não localizado"))</f>
        <v/>
      </c>
      <c r="D220" s="7">
        <f>IF(B220="","",IFERROR(VLOOKUP(B220,'Cadastro'!$A$2:$H$101,3,FALSE),""))</f>
        <v/>
      </c>
      <c r="E220" s="7">
        <f>IF(B220="","",IFERROR(VLOOKUP(B220,'Cadastro'!$A$2:$H$101,4,FALSE),""))</f>
        <v/>
      </c>
      <c r="F220" s="8" t="n"/>
      <c r="G220" s="8" t="n"/>
      <c r="H220" s="8" t="n"/>
      <c r="I220" s="8" t="n"/>
      <c r="J220" s="4" t="n"/>
      <c r="K220" s="9">
        <f>IF(OR(B220="",G220="",I220=""),"",IFERROR((I220-G220)-IF(J220="",0,J220/24),""))</f>
        <v/>
      </c>
      <c r="L220" s="10">
        <f>IF(OR(B220="",F220="",G220=""),"",MAX(0,(G220-F220)*1440))</f>
        <v/>
      </c>
      <c r="M220" s="11">
        <f>IF(B220="","",IF(G220="","Falta",IF(G220&gt;F220+10/1440,"Atraso",IF(I220&lt;H220,"Saída antecipada","Presente"))))</f>
        <v/>
      </c>
      <c r="N220" s="12" t="n"/>
      <c r="O220" s="13">
        <f>IF(OR(B220="",K220=""),"",K220*24*IFERROR(VLOOKUP(B220,'Cadastro'!$A$2:$H$101,7,FALSE),0))</f>
        <v/>
      </c>
      <c r="P220" s="12" t="n"/>
    </row>
    <row r="221">
      <c r="A221" s="6" t="n"/>
      <c r="B221" s="2" t="n"/>
      <c r="C221" s="14">
        <f>IF(B221="","",IFERROR(VLOOKUP(B221,'Cadastro'!$A$2:$H$101,2,FALSE),"Não localizado"))</f>
        <v/>
      </c>
      <c r="D221" s="14">
        <f>IF(B221="","",IFERROR(VLOOKUP(B221,'Cadastro'!$A$2:$H$101,3,FALSE),""))</f>
        <v/>
      </c>
      <c r="E221" s="14">
        <f>IF(B221="","",IFERROR(VLOOKUP(B221,'Cadastro'!$A$2:$H$101,4,FALSE),""))</f>
        <v/>
      </c>
      <c r="F221" s="8" t="n"/>
      <c r="G221" s="8" t="n"/>
      <c r="H221" s="8" t="n"/>
      <c r="I221" s="8" t="n"/>
      <c r="J221" s="4" t="n"/>
      <c r="K221" s="15">
        <f>IF(OR(B221="",G221="",I221=""),"",IFERROR((I221-G221)-IF(J221="",0,J221/24),""))</f>
        <v/>
      </c>
      <c r="L221" s="16">
        <f>IF(OR(B221="",F221="",G221=""),"",MAX(0,(G221-F221)*1440))</f>
        <v/>
      </c>
      <c r="M221" s="17">
        <f>IF(B221="","",IF(G221="","Falta",IF(G221&gt;F221+10/1440,"Atraso",IF(I221&lt;H221,"Saída antecipada","Presente"))))</f>
        <v/>
      </c>
      <c r="N221" s="12" t="n"/>
      <c r="O221" s="18">
        <f>IF(OR(B221="",K221=""),"",K221*24*IFERROR(VLOOKUP(B221,'Cadastro'!$A$2:$H$101,7,FALSE),0))</f>
        <v/>
      </c>
      <c r="P221" s="12" t="n"/>
    </row>
    <row r="222">
      <c r="A222" s="6" t="n"/>
      <c r="B222" s="2" t="n"/>
      <c r="C222" s="7">
        <f>IF(B222="","",IFERROR(VLOOKUP(B222,'Cadastro'!$A$2:$H$101,2,FALSE),"Não localizado"))</f>
        <v/>
      </c>
      <c r="D222" s="7">
        <f>IF(B222="","",IFERROR(VLOOKUP(B222,'Cadastro'!$A$2:$H$101,3,FALSE),""))</f>
        <v/>
      </c>
      <c r="E222" s="7">
        <f>IF(B222="","",IFERROR(VLOOKUP(B222,'Cadastro'!$A$2:$H$101,4,FALSE),""))</f>
        <v/>
      </c>
      <c r="F222" s="8" t="n"/>
      <c r="G222" s="8" t="n"/>
      <c r="H222" s="8" t="n"/>
      <c r="I222" s="8" t="n"/>
      <c r="J222" s="4" t="n"/>
      <c r="K222" s="9">
        <f>IF(OR(B222="",G222="",I222=""),"",IFERROR((I222-G222)-IF(J222="",0,J222/24),""))</f>
        <v/>
      </c>
      <c r="L222" s="10">
        <f>IF(OR(B222="",F222="",G222=""),"",MAX(0,(G222-F222)*1440))</f>
        <v/>
      </c>
      <c r="M222" s="11">
        <f>IF(B222="","",IF(G222="","Falta",IF(G222&gt;F222+10/1440,"Atraso",IF(I222&lt;H222,"Saída antecipada","Presente"))))</f>
        <v/>
      </c>
      <c r="N222" s="12" t="n"/>
      <c r="O222" s="13">
        <f>IF(OR(B222="",K222=""),"",K222*24*IFERROR(VLOOKUP(B222,'Cadastro'!$A$2:$H$101,7,FALSE),0))</f>
        <v/>
      </c>
      <c r="P222" s="12" t="n"/>
    </row>
    <row r="223">
      <c r="A223" s="6" t="n"/>
      <c r="B223" s="2" t="n"/>
      <c r="C223" s="14">
        <f>IF(B223="","",IFERROR(VLOOKUP(B223,'Cadastro'!$A$2:$H$101,2,FALSE),"Não localizado"))</f>
        <v/>
      </c>
      <c r="D223" s="14">
        <f>IF(B223="","",IFERROR(VLOOKUP(B223,'Cadastro'!$A$2:$H$101,3,FALSE),""))</f>
        <v/>
      </c>
      <c r="E223" s="14">
        <f>IF(B223="","",IFERROR(VLOOKUP(B223,'Cadastro'!$A$2:$H$101,4,FALSE),""))</f>
        <v/>
      </c>
      <c r="F223" s="8" t="n"/>
      <c r="G223" s="8" t="n"/>
      <c r="H223" s="8" t="n"/>
      <c r="I223" s="8" t="n"/>
      <c r="J223" s="4" t="n"/>
      <c r="K223" s="15">
        <f>IF(OR(B223="",G223="",I223=""),"",IFERROR((I223-G223)-IF(J223="",0,J223/24),""))</f>
        <v/>
      </c>
      <c r="L223" s="16">
        <f>IF(OR(B223="",F223="",G223=""),"",MAX(0,(G223-F223)*1440))</f>
        <v/>
      </c>
      <c r="M223" s="17">
        <f>IF(B223="","",IF(G223="","Falta",IF(G223&gt;F223+10/1440,"Atraso",IF(I223&lt;H223,"Saída antecipada","Presente"))))</f>
        <v/>
      </c>
      <c r="N223" s="12" t="n"/>
      <c r="O223" s="18">
        <f>IF(OR(B223="",K223=""),"",K223*24*IFERROR(VLOOKUP(B223,'Cadastro'!$A$2:$H$101,7,FALSE),0))</f>
        <v/>
      </c>
      <c r="P223" s="12" t="n"/>
    </row>
    <row r="224">
      <c r="A224" s="6" t="n"/>
      <c r="B224" s="2" t="n"/>
      <c r="C224" s="7">
        <f>IF(B224="","",IFERROR(VLOOKUP(B224,'Cadastro'!$A$2:$H$101,2,FALSE),"Não localizado"))</f>
        <v/>
      </c>
      <c r="D224" s="7">
        <f>IF(B224="","",IFERROR(VLOOKUP(B224,'Cadastro'!$A$2:$H$101,3,FALSE),""))</f>
        <v/>
      </c>
      <c r="E224" s="7">
        <f>IF(B224="","",IFERROR(VLOOKUP(B224,'Cadastro'!$A$2:$H$101,4,FALSE),""))</f>
        <v/>
      </c>
      <c r="F224" s="8" t="n"/>
      <c r="G224" s="8" t="n"/>
      <c r="H224" s="8" t="n"/>
      <c r="I224" s="8" t="n"/>
      <c r="J224" s="4" t="n"/>
      <c r="K224" s="9">
        <f>IF(OR(B224="",G224="",I224=""),"",IFERROR((I224-G224)-IF(J224="",0,J224/24),""))</f>
        <v/>
      </c>
      <c r="L224" s="10">
        <f>IF(OR(B224="",F224="",G224=""),"",MAX(0,(G224-F224)*1440))</f>
        <v/>
      </c>
      <c r="M224" s="11">
        <f>IF(B224="","",IF(G224="","Falta",IF(G224&gt;F224+10/1440,"Atraso",IF(I224&lt;H224,"Saída antecipada","Presente"))))</f>
        <v/>
      </c>
      <c r="N224" s="12" t="n"/>
      <c r="O224" s="13">
        <f>IF(OR(B224="",K224=""),"",K224*24*IFERROR(VLOOKUP(B224,'Cadastro'!$A$2:$H$101,7,FALSE),0))</f>
        <v/>
      </c>
      <c r="P224" s="12" t="n"/>
    </row>
    <row r="225">
      <c r="A225" s="6" t="n"/>
      <c r="B225" s="2" t="n"/>
      <c r="C225" s="14">
        <f>IF(B225="","",IFERROR(VLOOKUP(B225,'Cadastro'!$A$2:$H$101,2,FALSE),"Não localizado"))</f>
        <v/>
      </c>
      <c r="D225" s="14">
        <f>IF(B225="","",IFERROR(VLOOKUP(B225,'Cadastro'!$A$2:$H$101,3,FALSE),""))</f>
        <v/>
      </c>
      <c r="E225" s="14">
        <f>IF(B225="","",IFERROR(VLOOKUP(B225,'Cadastro'!$A$2:$H$101,4,FALSE),""))</f>
        <v/>
      </c>
      <c r="F225" s="8" t="n"/>
      <c r="G225" s="8" t="n"/>
      <c r="H225" s="8" t="n"/>
      <c r="I225" s="8" t="n"/>
      <c r="J225" s="4" t="n"/>
      <c r="K225" s="15">
        <f>IF(OR(B225="",G225="",I225=""),"",IFERROR((I225-G225)-IF(J225="",0,J225/24),""))</f>
        <v/>
      </c>
      <c r="L225" s="16">
        <f>IF(OR(B225="",F225="",G225=""),"",MAX(0,(G225-F225)*1440))</f>
        <v/>
      </c>
      <c r="M225" s="17">
        <f>IF(B225="","",IF(G225="","Falta",IF(G225&gt;F225+10/1440,"Atraso",IF(I225&lt;H225,"Saída antecipada","Presente"))))</f>
        <v/>
      </c>
      <c r="N225" s="12" t="n"/>
      <c r="O225" s="18">
        <f>IF(OR(B225="",K225=""),"",K225*24*IFERROR(VLOOKUP(B225,'Cadastro'!$A$2:$H$101,7,FALSE),0))</f>
        <v/>
      </c>
      <c r="P225" s="12" t="n"/>
    </row>
    <row r="226">
      <c r="A226" s="6" t="n"/>
      <c r="B226" s="2" t="n"/>
      <c r="C226" s="7">
        <f>IF(B226="","",IFERROR(VLOOKUP(B226,'Cadastro'!$A$2:$H$101,2,FALSE),"Não localizado"))</f>
        <v/>
      </c>
      <c r="D226" s="7">
        <f>IF(B226="","",IFERROR(VLOOKUP(B226,'Cadastro'!$A$2:$H$101,3,FALSE),""))</f>
        <v/>
      </c>
      <c r="E226" s="7">
        <f>IF(B226="","",IFERROR(VLOOKUP(B226,'Cadastro'!$A$2:$H$101,4,FALSE),""))</f>
        <v/>
      </c>
      <c r="F226" s="8" t="n"/>
      <c r="G226" s="8" t="n"/>
      <c r="H226" s="8" t="n"/>
      <c r="I226" s="8" t="n"/>
      <c r="J226" s="4" t="n"/>
      <c r="K226" s="9">
        <f>IF(OR(B226="",G226="",I226=""),"",IFERROR((I226-G226)-IF(J226="",0,J226/24),""))</f>
        <v/>
      </c>
      <c r="L226" s="10">
        <f>IF(OR(B226="",F226="",G226=""),"",MAX(0,(G226-F226)*1440))</f>
        <v/>
      </c>
      <c r="M226" s="11">
        <f>IF(B226="","",IF(G226="","Falta",IF(G226&gt;F226+10/1440,"Atraso",IF(I226&lt;H226,"Saída antecipada","Presente"))))</f>
        <v/>
      </c>
      <c r="N226" s="12" t="n"/>
      <c r="O226" s="13">
        <f>IF(OR(B226="",K226=""),"",K226*24*IFERROR(VLOOKUP(B226,'Cadastro'!$A$2:$H$101,7,FALSE),0))</f>
        <v/>
      </c>
      <c r="P226" s="12" t="n"/>
    </row>
    <row r="227">
      <c r="A227" s="6" t="n"/>
      <c r="B227" s="2" t="n"/>
      <c r="C227" s="14">
        <f>IF(B227="","",IFERROR(VLOOKUP(B227,'Cadastro'!$A$2:$H$101,2,FALSE),"Não localizado"))</f>
        <v/>
      </c>
      <c r="D227" s="14">
        <f>IF(B227="","",IFERROR(VLOOKUP(B227,'Cadastro'!$A$2:$H$101,3,FALSE),""))</f>
        <v/>
      </c>
      <c r="E227" s="14">
        <f>IF(B227="","",IFERROR(VLOOKUP(B227,'Cadastro'!$A$2:$H$101,4,FALSE),""))</f>
        <v/>
      </c>
      <c r="F227" s="8" t="n"/>
      <c r="G227" s="8" t="n"/>
      <c r="H227" s="8" t="n"/>
      <c r="I227" s="8" t="n"/>
      <c r="J227" s="4" t="n"/>
      <c r="K227" s="15">
        <f>IF(OR(B227="",G227="",I227=""),"",IFERROR((I227-G227)-IF(J227="",0,J227/24),""))</f>
        <v/>
      </c>
      <c r="L227" s="16">
        <f>IF(OR(B227="",F227="",G227=""),"",MAX(0,(G227-F227)*1440))</f>
        <v/>
      </c>
      <c r="M227" s="17">
        <f>IF(B227="","",IF(G227="","Falta",IF(G227&gt;F227+10/1440,"Atraso",IF(I227&lt;H227,"Saída antecipada","Presente"))))</f>
        <v/>
      </c>
      <c r="N227" s="12" t="n"/>
      <c r="O227" s="18">
        <f>IF(OR(B227="",K227=""),"",K227*24*IFERROR(VLOOKUP(B227,'Cadastro'!$A$2:$H$101,7,FALSE),0))</f>
        <v/>
      </c>
      <c r="P227" s="12" t="n"/>
    </row>
    <row r="228">
      <c r="A228" s="6" t="n"/>
      <c r="B228" s="2" t="n"/>
      <c r="C228" s="7">
        <f>IF(B228="","",IFERROR(VLOOKUP(B228,'Cadastro'!$A$2:$H$101,2,FALSE),"Não localizado"))</f>
        <v/>
      </c>
      <c r="D228" s="7">
        <f>IF(B228="","",IFERROR(VLOOKUP(B228,'Cadastro'!$A$2:$H$101,3,FALSE),""))</f>
        <v/>
      </c>
      <c r="E228" s="7">
        <f>IF(B228="","",IFERROR(VLOOKUP(B228,'Cadastro'!$A$2:$H$101,4,FALSE),""))</f>
        <v/>
      </c>
      <c r="F228" s="8" t="n"/>
      <c r="G228" s="8" t="n"/>
      <c r="H228" s="8" t="n"/>
      <c r="I228" s="8" t="n"/>
      <c r="J228" s="4" t="n"/>
      <c r="K228" s="9">
        <f>IF(OR(B228="",G228="",I228=""),"",IFERROR((I228-G228)-IF(J228="",0,J228/24),""))</f>
        <v/>
      </c>
      <c r="L228" s="10">
        <f>IF(OR(B228="",F228="",G228=""),"",MAX(0,(G228-F228)*1440))</f>
        <v/>
      </c>
      <c r="M228" s="11">
        <f>IF(B228="","",IF(G228="","Falta",IF(G228&gt;F228+10/1440,"Atraso",IF(I228&lt;H228,"Saída antecipada","Presente"))))</f>
        <v/>
      </c>
      <c r="N228" s="12" t="n"/>
      <c r="O228" s="13">
        <f>IF(OR(B228="",K228=""),"",K228*24*IFERROR(VLOOKUP(B228,'Cadastro'!$A$2:$H$101,7,FALSE),0))</f>
        <v/>
      </c>
      <c r="P228" s="12" t="n"/>
    </row>
    <row r="229">
      <c r="A229" s="6" t="n"/>
      <c r="B229" s="2" t="n"/>
      <c r="C229" s="14">
        <f>IF(B229="","",IFERROR(VLOOKUP(B229,'Cadastro'!$A$2:$H$101,2,FALSE),"Não localizado"))</f>
        <v/>
      </c>
      <c r="D229" s="14">
        <f>IF(B229="","",IFERROR(VLOOKUP(B229,'Cadastro'!$A$2:$H$101,3,FALSE),""))</f>
        <v/>
      </c>
      <c r="E229" s="14">
        <f>IF(B229="","",IFERROR(VLOOKUP(B229,'Cadastro'!$A$2:$H$101,4,FALSE),""))</f>
        <v/>
      </c>
      <c r="F229" s="8" t="n"/>
      <c r="G229" s="8" t="n"/>
      <c r="H229" s="8" t="n"/>
      <c r="I229" s="8" t="n"/>
      <c r="J229" s="4" t="n"/>
      <c r="K229" s="15">
        <f>IF(OR(B229="",G229="",I229=""),"",IFERROR((I229-G229)-IF(J229="",0,J229/24),""))</f>
        <v/>
      </c>
      <c r="L229" s="16">
        <f>IF(OR(B229="",F229="",G229=""),"",MAX(0,(G229-F229)*1440))</f>
        <v/>
      </c>
      <c r="M229" s="17">
        <f>IF(B229="","",IF(G229="","Falta",IF(G229&gt;F229+10/1440,"Atraso",IF(I229&lt;H229,"Saída antecipada","Presente"))))</f>
        <v/>
      </c>
      <c r="N229" s="12" t="n"/>
      <c r="O229" s="18">
        <f>IF(OR(B229="",K229=""),"",K229*24*IFERROR(VLOOKUP(B229,'Cadastro'!$A$2:$H$101,7,FALSE),0))</f>
        <v/>
      </c>
      <c r="P229" s="12" t="n"/>
    </row>
    <row r="230">
      <c r="A230" s="6" t="n"/>
      <c r="B230" s="2" t="n"/>
      <c r="C230" s="7">
        <f>IF(B230="","",IFERROR(VLOOKUP(B230,'Cadastro'!$A$2:$H$101,2,FALSE),"Não localizado"))</f>
        <v/>
      </c>
      <c r="D230" s="7">
        <f>IF(B230="","",IFERROR(VLOOKUP(B230,'Cadastro'!$A$2:$H$101,3,FALSE),""))</f>
        <v/>
      </c>
      <c r="E230" s="7">
        <f>IF(B230="","",IFERROR(VLOOKUP(B230,'Cadastro'!$A$2:$H$101,4,FALSE),""))</f>
        <v/>
      </c>
      <c r="F230" s="8" t="n"/>
      <c r="G230" s="8" t="n"/>
      <c r="H230" s="8" t="n"/>
      <c r="I230" s="8" t="n"/>
      <c r="J230" s="4" t="n"/>
      <c r="K230" s="9">
        <f>IF(OR(B230="",G230="",I230=""),"",IFERROR((I230-G230)-IF(J230="",0,J230/24),""))</f>
        <v/>
      </c>
      <c r="L230" s="10">
        <f>IF(OR(B230="",F230="",G230=""),"",MAX(0,(G230-F230)*1440))</f>
        <v/>
      </c>
      <c r="M230" s="11">
        <f>IF(B230="","",IF(G230="","Falta",IF(G230&gt;F230+10/1440,"Atraso",IF(I230&lt;H230,"Saída antecipada","Presente"))))</f>
        <v/>
      </c>
      <c r="N230" s="12" t="n"/>
      <c r="O230" s="13">
        <f>IF(OR(B230="",K230=""),"",K230*24*IFERROR(VLOOKUP(B230,'Cadastro'!$A$2:$H$101,7,FALSE),0))</f>
        <v/>
      </c>
      <c r="P230" s="12" t="n"/>
    </row>
    <row r="231">
      <c r="A231" s="6" t="n"/>
      <c r="B231" s="2" t="n"/>
      <c r="C231" s="14">
        <f>IF(B231="","",IFERROR(VLOOKUP(B231,'Cadastro'!$A$2:$H$101,2,FALSE),"Não localizado"))</f>
        <v/>
      </c>
      <c r="D231" s="14">
        <f>IF(B231="","",IFERROR(VLOOKUP(B231,'Cadastro'!$A$2:$H$101,3,FALSE),""))</f>
        <v/>
      </c>
      <c r="E231" s="14">
        <f>IF(B231="","",IFERROR(VLOOKUP(B231,'Cadastro'!$A$2:$H$101,4,FALSE),""))</f>
        <v/>
      </c>
      <c r="F231" s="8" t="n"/>
      <c r="G231" s="8" t="n"/>
      <c r="H231" s="8" t="n"/>
      <c r="I231" s="8" t="n"/>
      <c r="J231" s="4" t="n"/>
      <c r="K231" s="15">
        <f>IF(OR(B231="",G231="",I231=""),"",IFERROR((I231-G231)-IF(J231="",0,J231/24),""))</f>
        <v/>
      </c>
      <c r="L231" s="16">
        <f>IF(OR(B231="",F231="",G231=""),"",MAX(0,(G231-F231)*1440))</f>
        <v/>
      </c>
      <c r="M231" s="17">
        <f>IF(B231="","",IF(G231="","Falta",IF(G231&gt;F231+10/1440,"Atraso",IF(I231&lt;H231,"Saída antecipada","Presente"))))</f>
        <v/>
      </c>
      <c r="N231" s="12" t="n"/>
      <c r="O231" s="18">
        <f>IF(OR(B231="",K231=""),"",K231*24*IFERROR(VLOOKUP(B231,'Cadastro'!$A$2:$H$101,7,FALSE),0))</f>
        <v/>
      </c>
      <c r="P231" s="12" t="n"/>
    </row>
    <row r="232">
      <c r="A232" s="6" t="n"/>
      <c r="B232" s="2" t="n"/>
      <c r="C232" s="7">
        <f>IF(B232="","",IFERROR(VLOOKUP(B232,'Cadastro'!$A$2:$H$101,2,FALSE),"Não localizado"))</f>
        <v/>
      </c>
      <c r="D232" s="7">
        <f>IF(B232="","",IFERROR(VLOOKUP(B232,'Cadastro'!$A$2:$H$101,3,FALSE),""))</f>
        <v/>
      </c>
      <c r="E232" s="7">
        <f>IF(B232="","",IFERROR(VLOOKUP(B232,'Cadastro'!$A$2:$H$101,4,FALSE),""))</f>
        <v/>
      </c>
      <c r="F232" s="8" t="n"/>
      <c r="G232" s="8" t="n"/>
      <c r="H232" s="8" t="n"/>
      <c r="I232" s="8" t="n"/>
      <c r="J232" s="4" t="n"/>
      <c r="K232" s="9">
        <f>IF(OR(B232="",G232="",I232=""),"",IFERROR((I232-G232)-IF(J232="",0,J232/24),""))</f>
        <v/>
      </c>
      <c r="L232" s="10">
        <f>IF(OR(B232="",F232="",G232=""),"",MAX(0,(G232-F232)*1440))</f>
        <v/>
      </c>
      <c r="M232" s="11">
        <f>IF(B232="","",IF(G232="","Falta",IF(G232&gt;F232+10/1440,"Atraso",IF(I232&lt;H232,"Saída antecipada","Presente"))))</f>
        <v/>
      </c>
      <c r="N232" s="12" t="n"/>
      <c r="O232" s="13">
        <f>IF(OR(B232="",K232=""),"",K232*24*IFERROR(VLOOKUP(B232,'Cadastro'!$A$2:$H$101,7,FALSE),0))</f>
        <v/>
      </c>
      <c r="P232" s="12" t="n"/>
    </row>
    <row r="233">
      <c r="A233" s="6" t="n"/>
      <c r="B233" s="2" t="n"/>
      <c r="C233" s="14">
        <f>IF(B233="","",IFERROR(VLOOKUP(B233,'Cadastro'!$A$2:$H$101,2,FALSE),"Não localizado"))</f>
        <v/>
      </c>
      <c r="D233" s="14">
        <f>IF(B233="","",IFERROR(VLOOKUP(B233,'Cadastro'!$A$2:$H$101,3,FALSE),""))</f>
        <v/>
      </c>
      <c r="E233" s="14">
        <f>IF(B233="","",IFERROR(VLOOKUP(B233,'Cadastro'!$A$2:$H$101,4,FALSE),""))</f>
        <v/>
      </c>
      <c r="F233" s="8" t="n"/>
      <c r="G233" s="8" t="n"/>
      <c r="H233" s="8" t="n"/>
      <c r="I233" s="8" t="n"/>
      <c r="J233" s="4" t="n"/>
      <c r="K233" s="15">
        <f>IF(OR(B233="",G233="",I233=""),"",IFERROR((I233-G233)-IF(J233="",0,J233/24),""))</f>
        <v/>
      </c>
      <c r="L233" s="16">
        <f>IF(OR(B233="",F233="",G233=""),"",MAX(0,(G233-F233)*1440))</f>
        <v/>
      </c>
      <c r="M233" s="17">
        <f>IF(B233="","",IF(G233="","Falta",IF(G233&gt;F233+10/1440,"Atraso",IF(I233&lt;H233,"Saída antecipada","Presente"))))</f>
        <v/>
      </c>
      <c r="N233" s="12" t="n"/>
      <c r="O233" s="18">
        <f>IF(OR(B233="",K233=""),"",K233*24*IFERROR(VLOOKUP(B233,'Cadastro'!$A$2:$H$101,7,FALSE),0))</f>
        <v/>
      </c>
      <c r="P233" s="12" t="n"/>
    </row>
    <row r="234">
      <c r="A234" s="6" t="n"/>
      <c r="B234" s="2" t="n"/>
      <c r="C234" s="7">
        <f>IF(B234="","",IFERROR(VLOOKUP(B234,'Cadastro'!$A$2:$H$101,2,FALSE),"Não localizado"))</f>
        <v/>
      </c>
      <c r="D234" s="7">
        <f>IF(B234="","",IFERROR(VLOOKUP(B234,'Cadastro'!$A$2:$H$101,3,FALSE),""))</f>
        <v/>
      </c>
      <c r="E234" s="7">
        <f>IF(B234="","",IFERROR(VLOOKUP(B234,'Cadastro'!$A$2:$H$101,4,FALSE),""))</f>
        <v/>
      </c>
      <c r="F234" s="8" t="n"/>
      <c r="G234" s="8" t="n"/>
      <c r="H234" s="8" t="n"/>
      <c r="I234" s="8" t="n"/>
      <c r="J234" s="4" t="n"/>
      <c r="K234" s="9">
        <f>IF(OR(B234="",G234="",I234=""),"",IFERROR((I234-G234)-IF(J234="",0,J234/24),""))</f>
        <v/>
      </c>
      <c r="L234" s="10">
        <f>IF(OR(B234="",F234="",G234=""),"",MAX(0,(G234-F234)*1440))</f>
        <v/>
      </c>
      <c r="M234" s="11">
        <f>IF(B234="","",IF(G234="","Falta",IF(G234&gt;F234+10/1440,"Atraso",IF(I234&lt;H234,"Saída antecipada","Presente"))))</f>
        <v/>
      </c>
      <c r="N234" s="12" t="n"/>
      <c r="O234" s="13">
        <f>IF(OR(B234="",K234=""),"",K234*24*IFERROR(VLOOKUP(B234,'Cadastro'!$A$2:$H$101,7,FALSE),0))</f>
        <v/>
      </c>
      <c r="P234" s="12" t="n"/>
    </row>
    <row r="235">
      <c r="A235" s="6" t="n"/>
      <c r="B235" s="2" t="n"/>
      <c r="C235" s="14">
        <f>IF(B235="","",IFERROR(VLOOKUP(B235,'Cadastro'!$A$2:$H$101,2,FALSE),"Não localizado"))</f>
        <v/>
      </c>
      <c r="D235" s="14">
        <f>IF(B235="","",IFERROR(VLOOKUP(B235,'Cadastro'!$A$2:$H$101,3,FALSE),""))</f>
        <v/>
      </c>
      <c r="E235" s="14">
        <f>IF(B235="","",IFERROR(VLOOKUP(B235,'Cadastro'!$A$2:$H$101,4,FALSE),""))</f>
        <v/>
      </c>
      <c r="F235" s="8" t="n"/>
      <c r="G235" s="8" t="n"/>
      <c r="H235" s="8" t="n"/>
      <c r="I235" s="8" t="n"/>
      <c r="J235" s="4" t="n"/>
      <c r="K235" s="15">
        <f>IF(OR(B235="",G235="",I235=""),"",IFERROR((I235-G235)-IF(J235="",0,J235/24),""))</f>
        <v/>
      </c>
      <c r="L235" s="16">
        <f>IF(OR(B235="",F235="",G235=""),"",MAX(0,(G235-F235)*1440))</f>
        <v/>
      </c>
      <c r="M235" s="17">
        <f>IF(B235="","",IF(G235="","Falta",IF(G235&gt;F235+10/1440,"Atraso",IF(I235&lt;H235,"Saída antecipada","Presente"))))</f>
        <v/>
      </c>
      <c r="N235" s="12" t="n"/>
      <c r="O235" s="18">
        <f>IF(OR(B235="",K235=""),"",K235*24*IFERROR(VLOOKUP(B235,'Cadastro'!$A$2:$H$101,7,FALSE),0))</f>
        <v/>
      </c>
      <c r="P235" s="12" t="n"/>
    </row>
    <row r="236">
      <c r="A236" s="6" t="n"/>
      <c r="B236" s="2" t="n"/>
      <c r="C236" s="7">
        <f>IF(B236="","",IFERROR(VLOOKUP(B236,'Cadastro'!$A$2:$H$101,2,FALSE),"Não localizado"))</f>
        <v/>
      </c>
      <c r="D236" s="7">
        <f>IF(B236="","",IFERROR(VLOOKUP(B236,'Cadastro'!$A$2:$H$101,3,FALSE),""))</f>
        <v/>
      </c>
      <c r="E236" s="7">
        <f>IF(B236="","",IFERROR(VLOOKUP(B236,'Cadastro'!$A$2:$H$101,4,FALSE),""))</f>
        <v/>
      </c>
      <c r="F236" s="8" t="n"/>
      <c r="G236" s="8" t="n"/>
      <c r="H236" s="8" t="n"/>
      <c r="I236" s="8" t="n"/>
      <c r="J236" s="4" t="n"/>
      <c r="K236" s="9">
        <f>IF(OR(B236="",G236="",I236=""),"",IFERROR((I236-G236)-IF(J236="",0,J236/24),""))</f>
        <v/>
      </c>
      <c r="L236" s="10">
        <f>IF(OR(B236="",F236="",G236=""),"",MAX(0,(G236-F236)*1440))</f>
        <v/>
      </c>
      <c r="M236" s="11">
        <f>IF(B236="","",IF(G236="","Falta",IF(G236&gt;F236+10/1440,"Atraso",IF(I236&lt;H236,"Saída antecipada","Presente"))))</f>
        <v/>
      </c>
      <c r="N236" s="12" t="n"/>
      <c r="O236" s="13">
        <f>IF(OR(B236="",K236=""),"",K236*24*IFERROR(VLOOKUP(B236,'Cadastro'!$A$2:$H$101,7,FALSE),0))</f>
        <v/>
      </c>
      <c r="P236" s="12" t="n"/>
    </row>
    <row r="237">
      <c r="A237" s="6" t="n"/>
      <c r="B237" s="2" t="n"/>
      <c r="C237" s="14">
        <f>IF(B237="","",IFERROR(VLOOKUP(B237,'Cadastro'!$A$2:$H$101,2,FALSE),"Não localizado"))</f>
        <v/>
      </c>
      <c r="D237" s="14">
        <f>IF(B237="","",IFERROR(VLOOKUP(B237,'Cadastro'!$A$2:$H$101,3,FALSE),""))</f>
        <v/>
      </c>
      <c r="E237" s="14">
        <f>IF(B237="","",IFERROR(VLOOKUP(B237,'Cadastro'!$A$2:$H$101,4,FALSE),""))</f>
        <v/>
      </c>
      <c r="F237" s="8" t="n"/>
      <c r="G237" s="8" t="n"/>
      <c r="H237" s="8" t="n"/>
      <c r="I237" s="8" t="n"/>
      <c r="J237" s="4" t="n"/>
      <c r="K237" s="15">
        <f>IF(OR(B237="",G237="",I237=""),"",IFERROR((I237-G237)-IF(J237="",0,J237/24),""))</f>
        <v/>
      </c>
      <c r="L237" s="16">
        <f>IF(OR(B237="",F237="",G237=""),"",MAX(0,(G237-F237)*1440))</f>
        <v/>
      </c>
      <c r="M237" s="17">
        <f>IF(B237="","",IF(G237="","Falta",IF(G237&gt;F237+10/1440,"Atraso",IF(I237&lt;H237,"Saída antecipada","Presente"))))</f>
        <v/>
      </c>
      <c r="N237" s="12" t="n"/>
      <c r="O237" s="18">
        <f>IF(OR(B237="",K237=""),"",K237*24*IFERROR(VLOOKUP(B237,'Cadastro'!$A$2:$H$101,7,FALSE),0))</f>
        <v/>
      </c>
      <c r="P237" s="12" t="n"/>
    </row>
    <row r="238">
      <c r="A238" s="6" t="n"/>
      <c r="B238" s="2" t="n"/>
      <c r="C238" s="7">
        <f>IF(B238="","",IFERROR(VLOOKUP(B238,'Cadastro'!$A$2:$H$101,2,FALSE),"Não localizado"))</f>
        <v/>
      </c>
      <c r="D238" s="7">
        <f>IF(B238="","",IFERROR(VLOOKUP(B238,'Cadastro'!$A$2:$H$101,3,FALSE),""))</f>
        <v/>
      </c>
      <c r="E238" s="7">
        <f>IF(B238="","",IFERROR(VLOOKUP(B238,'Cadastro'!$A$2:$H$101,4,FALSE),""))</f>
        <v/>
      </c>
      <c r="F238" s="8" t="n"/>
      <c r="G238" s="8" t="n"/>
      <c r="H238" s="8" t="n"/>
      <c r="I238" s="8" t="n"/>
      <c r="J238" s="4" t="n"/>
      <c r="K238" s="9">
        <f>IF(OR(B238="",G238="",I238=""),"",IFERROR((I238-G238)-IF(J238="",0,J238/24),""))</f>
        <v/>
      </c>
      <c r="L238" s="10">
        <f>IF(OR(B238="",F238="",G238=""),"",MAX(0,(G238-F238)*1440))</f>
        <v/>
      </c>
      <c r="M238" s="11">
        <f>IF(B238="","",IF(G238="","Falta",IF(G238&gt;F238+10/1440,"Atraso",IF(I238&lt;H238,"Saída antecipada","Presente"))))</f>
        <v/>
      </c>
      <c r="N238" s="12" t="n"/>
      <c r="O238" s="13">
        <f>IF(OR(B238="",K238=""),"",K238*24*IFERROR(VLOOKUP(B238,'Cadastro'!$A$2:$H$101,7,FALSE),0))</f>
        <v/>
      </c>
      <c r="P238" s="12" t="n"/>
    </row>
    <row r="239">
      <c r="A239" s="6" t="n"/>
      <c r="B239" s="2" t="n"/>
      <c r="C239" s="14">
        <f>IF(B239="","",IFERROR(VLOOKUP(B239,'Cadastro'!$A$2:$H$101,2,FALSE),"Não localizado"))</f>
        <v/>
      </c>
      <c r="D239" s="14">
        <f>IF(B239="","",IFERROR(VLOOKUP(B239,'Cadastro'!$A$2:$H$101,3,FALSE),""))</f>
        <v/>
      </c>
      <c r="E239" s="14">
        <f>IF(B239="","",IFERROR(VLOOKUP(B239,'Cadastro'!$A$2:$H$101,4,FALSE),""))</f>
        <v/>
      </c>
      <c r="F239" s="8" t="n"/>
      <c r="G239" s="8" t="n"/>
      <c r="H239" s="8" t="n"/>
      <c r="I239" s="8" t="n"/>
      <c r="J239" s="4" t="n"/>
      <c r="K239" s="15">
        <f>IF(OR(B239="",G239="",I239=""),"",IFERROR((I239-G239)-IF(J239="",0,J239/24),""))</f>
        <v/>
      </c>
      <c r="L239" s="16">
        <f>IF(OR(B239="",F239="",G239=""),"",MAX(0,(G239-F239)*1440))</f>
        <v/>
      </c>
      <c r="M239" s="17">
        <f>IF(B239="","",IF(G239="","Falta",IF(G239&gt;F239+10/1440,"Atraso",IF(I239&lt;H239,"Saída antecipada","Presente"))))</f>
        <v/>
      </c>
      <c r="N239" s="12" t="n"/>
      <c r="O239" s="18">
        <f>IF(OR(B239="",K239=""),"",K239*24*IFERROR(VLOOKUP(B239,'Cadastro'!$A$2:$H$101,7,FALSE),0))</f>
        <v/>
      </c>
      <c r="P239" s="12" t="n"/>
    </row>
    <row r="240">
      <c r="A240" s="6" t="n"/>
      <c r="B240" s="2" t="n"/>
      <c r="C240" s="7">
        <f>IF(B240="","",IFERROR(VLOOKUP(B240,'Cadastro'!$A$2:$H$101,2,FALSE),"Não localizado"))</f>
        <v/>
      </c>
      <c r="D240" s="7">
        <f>IF(B240="","",IFERROR(VLOOKUP(B240,'Cadastro'!$A$2:$H$101,3,FALSE),""))</f>
        <v/>
      </c>
      <c r="E240" s="7">
        <f>IF(B240="","",IFERROR(VLOOKUP(B240,'Cadastro'!$A$2:$H$101,4,FALSE),""))</f>
        <v/>
      </c>
      <c r="F240" s="8" t="n"/>
      <c r="G240" s="8" t="n"/>
      <c r="H240" s="8" t="n"/>
      <c r="I240" s="8" t="n"/>
      <c r="J240" s="4" t="n"/>
      <c r="K240" s="9">
        <f>IF(OR(B240="",G240="",I240=""),"",IFERROR((I240-G240)-IF(J240="",0,J240/24),""))</f>
        <v/>
      </c>
      <c r="L240" s="10">
        <f>IF(OR(B240="",F240="",G240=""),"",MAX(0,(G240-F240)*1440))</f>
        <v/>
      </c>
      <c r="M240" s="11">
        <f>IF(B240="","",IF(G240="","Falta",IF(G240&gt;F240+10/1440,"Atraso",IF(I240&lt;H240,"Saída antecipada","Presente"))))</f>
        <v/>
      </c>
      <c r="N240" s="12" t="n"/>
      <c r="O240" s="13">
        <f>IF(OR(B240="",K240=""),"",K240*24*IFERROR(VLOOKUP(B240,'Cadastro'!$A$2:$H$101,7,FALSE),0))</f>
        <v/>
      </c>
      <c r="P240" s="12" t="n"/>
    </row>
    <row r="241">
      <c r="A241" s="6" t="n"/>
      <c r="B241" s="2" t="n"/>
      <c r="C241" s="14">
        <f>IF(B241="","",IFERROR(VLOOKUP(B241,'Cadastro'!$A$2:$H$101,2,FALSE),"Não localizado"))</f>
        <v/>
      </c>
      <c r="D241" s="14">
        <f>IF(B241="","",IFERROR(VLOOKUP(B241,'Cadastro'!$A$2:$H$101,3,FALSE),""))</f>
        <v/>
      </c>
      <c r="E241" s="14">
        <f>IF(B241="","",IFERROR(VLOOKUP(B241,'Cadastro'!$A$2:$H$101,4,FALSE),""))</f>
        <v/>
      </c>
      <c r="F241" s="8" t="n"/>
      <c r="G241" s="8" t="n"/>
      <c r="H241" s="8" t="n"/>
      <c r="I241" s="8" t="n"/>
      <c r="J241" s="4" t="n"/>
      <c r="K241" s="15">
        <f>IF(OR(B241="",G241="",I241=""),"",IFERROR((I241-G241)-IF(J241="",0,J241/24),""))</f>
        <v/>
      </c>
      <c r="L241" s="16">
        <f>IF(OR(B241="",F241="",G241=""),"",MAX(0,(G241-F241)*1440))</f>
        <v/>
      </c>
      <c r="M241" s="17">
        <f>IF(B241="","",IF(G241="","Falta",IF(G241&gt;F241+10/1440,"Atraso",IF(I241&lt;H241,"Saída antecipada","Presente"))))</f>
        <v/>
      </c>
      <c r="N241" s="12" t="n"/>
      <c r="O241" s="18">
        <f>IF(OR(B241="",K241=""),"",K241*24*IFERROR(VLOOKUP(B241,'Cadastro'!$A$2:$H$101,7,FALSE),0))</f>
        <v/>
      </c>
      <c r="P241" s="12" t="n"/>
    </row>
    <row r="242">
      <c r="A242" s="6" t="n"/>
      <c r="B242" s="2" t="n"/>
      <c r="C242" s="7">
        <f>IF(B242="","",IFERROR(VLOOKUP(B242,'Cadastro'!$A$2:$H$101,2,FALSE),"Não localizado"))</f>
        <v/>
      </c>
      <c r="D242" s="7">
        <f>IF(B242="","",IFERROR(VLOOKUP(B242,'Cadastro'!$A$2:$H$101,3,FALSE),""))</f>
        <v/>
      </c>
      <c r="E242" s="7">
        <f>IF(B242="","",IFERROR(VLOOKUP(B242,'Cadastro'!$A$2:$H$101,4,FALSE),""))</f>
        <v/>
      </c>
      <c r="F242" s="8" t="n"/>
      <c r="G242" s="8" t="n"/>
      <c r="H242" s="8" t="n"/>
      <c r="I242" s="8" t="n"/>
      <c r="J242" s="4" t="n"/>
      <c r="K242" s="9">
        <f>IF(OR(B242="",G242="",I242=""),"",IFERROR((I242-G242)-IF(J242="",0,J242/24),""))</f>
        <v/>
      </c>
      <c r="L242" s="10">
        <f>IF(OR(B242="",F242="",G242=""),"",MAX(0,(G242-F242)*1440))</f>
        <v/>
      </c>
      <c r="M242" s="11">
        <f>IF(B242="","",IF(G242="","Falta",IF(G242&gt;F242+10/1440,"Atraso",IF(I242&lt;H242,"Saída antecipada","Presente"))))</f>
        <v/>
      </c>
      <c r="N242" s="12" t="n"/>
      <c r="O242" s="13">
        <f>IF(OR(B242="",K242=""),"",K242*24*IFERROR(VLOOKUP(B242,'Cadastro'!$A$2:$H$101,7,FALSE),0))</f>
        <v/>
      </c>
      <c r="P242" s="12" t="n"/>
    </row>
    <row r="243">
      <c r="A243" s="6" t="n"/>
      <c r="B243" s="2" t="n"/>
      <c r="C243" s="14">
        <f>IF(B243="","",IFERROR(VLOOKUP(B243,'Cadastro'!$A$2:$H$101,2,FALSE),"Não localizado"))</f>
        <v/>
      </c>
      <c r="D243" s="14">
        <f>IF(B243="","",IFERROR(VLOOKUP(B243,'Cadastro'!$A$2:$H$101,3,FALSE),""))</f>
        <v/>
      </c>
      <c r="E243" s="14">
        <f>IF(B243="","",IFERROR(VLOOKUP(B243,'Cadastro'!$A$2:$H$101,4,FALSE),""))</f>
        <v/>
      </c>
      <c r="F243" s="8" t="n"/>
      <c r="G243" s="8" t="n"/>
      <c r="H243" s="8" t="n"/>
      <c r="I243" s="8" t="n"/>
      <c r="J243" s="4" t="n"/>
      <c r="K243" s="15">
        <f>IF(OR(B243="",G243="",I243=""),"",IFERROR((I243-G243)-IF(J243="",0,J243/24),""))</f>
        <v/>
      </c>
      <c r="L243" s="16">
        <f>IF(OR(B243="",F243="",G243=""),"",MAX(0,(G243-F243)*1440))</f>
        <v/>
      </c>
      <c r="M243" s="17">
        <f>IF(B243="","",IF(G243="","Falta",IF(G243&gt;F243+10/1440,"Atraso",IF(I243&lt;H243,"Saída antecipada","Presente"))))</f>
        <v/>
      </c>
      <c r="N243" s="12" t="n"/>
      <c r="O243" s="18">
        <f>IF(OR(B243="",K243=""),"",K243*24*IFERROR(VLOOKUP(B243,'Cadastro'!$A$2:$H$101,7,FALSE),0))</f>
        <v/>
      </c>
      <c r="P243" s="12" t="n"/>
    </row>
    <row r="244">
      <c r="A244" s="6" t="n"/>
      <c r="B244" s="2" t="n"/>
      <c r="C244" s="7">
        <f>IF(B244="","",IFERROR(VLOOKUP(B244,'Cadastro'!$A$2:$H$101,2,FALSE),"Não localizado"))</f>
        <v/>
      </c>
      <c r="D244" s="7">
        <f>IF(B244="","",IFERROR(VLOOKUP(B244,'Cadastro'!$A$2:$H$101,3,FALSE),""))</f>
        <v/>
      </c>
      <c r="E244" s="7">
        <f>IF(B244="","",IFERROR(VLOOKUP(B244,'Cadastro'!$A$2:$H$101,4,FALSE),""))</f>
        <v/>
      </c>
      <c r="F244" s="8" t="n"/>
      <c r="G244" s="8" t="n"/>
      <c r="H244" s="8" t="n"/>
      <c r="I244" s="8" t="n"/>
      <c r="J244" s="4" t="n"/>
      <c r="K244" s="9">
        <f>IF(OR(B244="",G244="",I244=""),"",IFERROR((I244-G244)-IF(J244="",0,J244/24),""))</f>
        <v/>
      </c>
      <c r="L244" s="10">
        <f>IF(OR(B244="",F244="",G244=""),"",MAX(0,(G244-F244)*1440))</f>
        <v/>
      </c>
      <c r="M244" s="11">
        <f>IF(B244="","",IF(G244="","Falta",IF(G244&gt;F244+10/1440,"Atraso",IF(I244&lt;H244,"Saída antecipada","Presente"))))</f>
        <v/>
      </c>
      <c r="N244" s="12" t="n"/>
      <c r="O244" s="13">
        <f>IF(OR(B244="",K244=""),"",K244*24*IFERROR(VLOOKUP(B244,'Cadastro'!$A$2:$H$101,7,FALSE),0))</f>
        <v/>
      </c>
      <c r="P244" s="12" t="n"/>
    </row>
    <row r="245">
      <c r="A245" s="6" t="n"/>
      <c r="B245" s="2" t="n"/>
      <c r="C245" s="14">
        <f>IF(B245="","",IFERROR(VLOOKUP(B245,'Cadastro'!$A$2:$H$101,2,FALSE),"Não localizado"))</f>
        <v/>
      </c>
      <c r="D245" s="14">
        <f>IF(B245="","",IFERROR(VLOOKUP(B245,'Cadastro'!$A$2:$H$101,3,FALSE),""))</f>
        <v/>
      </c>
      <c r="E245" s="14">
        <f>IF(B245="","",IFERROR(VLOOKUP(B245,'Cadastro'!$A$2:$H$101,4,FALSE),""))</f>
        <v/>
      </c>
      <c r="F245" s="8" t="n"/>
      <c r="G245" s="8" t="n"/>
      <c r="H245" s="8" t="n"/>
      <c r="I245" s="8" t="n"/>
      <c r="J245" s="4" t="n"/>
      <c r="K245" s="15">
        <f>IF(OR(B245="",G245="",I245=""),"",IFERROR((I245-G245)-IF(J245="",0,J245/24),""))</f>
        <v/>
      </c>
      <c r="L245" s="16">
        <f>IF(OR(B245="",F245="",G245=""),"",MAX(0,(G245-F245)*1440))</f>
        <v/>
      </c>
      <c r="M245" s="17">
        <f>IF(B245="","",IF(G245="","Falta",IF(G245&gt;F245+10/1440,"Atraso",IF(I245&lt;H245,"Saída antecipada","Presente"))))</f>
        <v/>
      </c>
      <c r="N245" s="12" t="n"/>
      <c r="O245" s="18">
        <f>IF(OR(B245="",K245=""),"",K245*24*IFERROR(VLOOKUP(B245,'Cadastro'!$A$2:$H$101,7,FALSE),0))</f>
        <v/>
      </c>
      <c r="P245" s="12" t="n"/>
    </row>
    <row r="246">
      <c r="A246" s="6" t="n"/>
      <c r="B246" s="2" t="n"/>
      <c r="C246" s="7">
        <f>IF(B246="","",IFERROR(VLOOKUP(B246,'Cadastro'!$A$2:$H$101,2,FALSE),"Não localizado"))</f>
        <v/>
      </c>
      <c r="D246" s="7">
        <f>IF(B246="","",IFERROR(VLOOKUP(B246,'Cadastro'!$A$2:$H$101,3,FALSE),""))</f>
        <v/>
      </c>
      <c r="E246" s="7">
        <f>IF(B246="","",IFERROR(VLOOKUP(B246,'Cadastro'!$A$2:$H$101,4,FALSE),""))</f>
        <v/>
      </c>
      <c r="F246" s="8" t="n"/>
      <c r="G246" s="8" t="n"/>
      <c r="H246" s="8" t="n"/>
      <c r="I246" s="8" t="n"/>
      <c r="J246" s="4" t="n"/>
      <c r="K246" s="9">
        <f>IF(OR(B246="",G246="",I246=""),"",IFERROR((I246-G246)-IF(J246="",0,J246/24),""))</f>
        <v/>
      </c>
      <c r="L246" s="10">
        <f>IF(OR(B246="",F246="",G246=""),"",MAX(0,(G246-F246)*1440))</f>
        <v/>
      </c>
      <c r="M246" s="11">
        <f>IF(B246="","",IF(G246="","Falta",IF(G246&gt;F246+10/1440,"Atraso",IF(I246&lt;H246,"Saída antecipada","Presente"))))</f>
        <v/>
      </c>
      <c r="N246" s="12" t="n"/>
      <c r="O246" s="13">
        <f>IF(OR(B246="",K246=""),"",K246*24*IFERROR(VLOOKUP(B246,'Cadastro'!$A$2:$H$101,7,FALSE),0))</f>
        <v/>
      </c>
      <c r="P246" s="12" t="n"/>
    </row>
    <row r="247">
      <c r="A247" s="6" t="n"/>
      <c r="B247" s="2" t="n"/>
      <c r="C247" s="14">
        <f>IF(B247="","",IFERROR(VLOOKUP(B247,'Cadastro'!$A$2:$H$101,2,FALSE),"Não localizado"))</f>
        <v/>
      </c>
      <c r="D247" s="14">
        <f>IF(B247="","",IFERROR(VLOOKUP(B247,'Cadastro'!$A$2:$H$101,3,FALSE),""))</f>
        <v/>
      </c>
      <c r="E247" s="14">
        <f>IF(B247="","",IFERROR(VLOOKUP(B247,'Cadastro'!$A$2:$H$101,4,FALSE),""))</f>
        <v/>
      </c>
      <c r="F247" s="8" t="n"/>
      <c r="G247" s="8" t="n"/>
      <c r="H247" s="8" t="n"/>
      <c r="I247" s="8" t="n"/>
      <c r="J247" s="4" t="n"/>
      <c r="K247" s="15">
        <f>IF(OR(B247="",G247="",I247=""),"",IFERROR((I247-G247)-IF(J247="",0,J247/24),""))</f>
        <v/>
      </c>
      <c r="L247" s="16">
        <f>IF(OR(B247="",F247="",G247=""),"",MAX(0,(G247-F247)*1440))</f>
        <v/>
      </c>
      <c r="M247" s="17">
        <f>IF(B247="","",IF(G247="","Falta",IF(G247&gt;F247+10/1440,"Atraso",IF(I247&lt;H247,"Saída antecipada","Presente"))))</f>
        <v/>
      </c>
      <c r="N247" s="12" t="n"/>
      <c r="O247" s="18">
        <f>IF(OR(B247="",K247=""),"",K247*24*IFERROR(VLOOKUP(B247,'Cadastro'!$A$2:$H$101,7,FALSE),0))</f>
        <v/>
      </c>
      <c r="P247" s="12" t="n"/>
    </row>
    <row r="248">
      <c r="A248" s="6" t="n"/>
      <c r="B248" s="2" t="n"/>
      <c r="C248" s="7">
        <f>IF(B248="","",IFERROR(VLOOKUP(B248,'Cadastro'!$A$2:$H$101,2,FALSE),"Não localizado"))</f>
        <v/>
      </c>
      <c r="D248" s="7">
        <f>IF(B248="","",IFERROR(VLOOKUP(B248,'Cadastro'!$A$2:$H$101,3,FALSE),""))</f>
        <v/>
      </c>
      <c r="E248" s="7">
        <f>IF(B248="","",IFERROR(VLOOKUP(B248,'Cadastro'!$A$2:$H$101,4,FALSE),""))</f>
        <v/>
      </c>
      <c r="F248" s="8" t="n"/>
      <c r="G248" s="8" t="n"/>
      <c r="H248" s="8" t="n"/>
      <c r="I248" s="8" t="n"/>
      <c r="J248" s="4" t="n"/>
      <c r="K248" s="9">
        <f>IF(OR(B248="",G248="",I248=""),"",IFERROR((I248-G248)-IF(J248="",0,J248/24),""))</f>
        <v/>
      </c>
      <c r="L248" s="10">
        <f>IF(OR(B248="",F248="",G248=""),"",MAX(0,(G248-F248)*1440))</f>
        <v/>
      </c>
      <c r="M248" s="11">
        <f>IF(B248="","",IF(G248="","Falta",IF(G248&gt;F248+10/1440,"Atraso",IF(I248&lt;H248,"Saída antecipada","Presente"))))</f>
        <v/>
      </c>
      <c r="N248" s="12" t="n"/>
      <c r="O248" s="13">
        <f>IF(OR(B248="",K248=""),"",K248*24*IFERROR(VLOOKUP(B248,'Cadastro'!$A$2:$H$101,7,FALSE),0))</f>
        <v/>
      </c>
      <c r="P248" s="12" t="n"/>
    </row>
    <row r="249">
      <c r="A249" s="6" t="n"/>
      <c r="B249" s="2" t="n"/>
      <c r="C249" s="14">
        <f>IF(B249="","",IFERROR(VLOOKUP(B249,'Cadastro'!$A$2:$H$101,2,FALSE),"Não localizado"))</f>
        <v/>
      </c>
      <c r="D249" s="14">
        <f>IF(B249="","",IFERROR(VLOOKUP(B249,'Cadastro'!$A$2:$H$101,3,FALSE),""))</f>
        <v/>
      </c>
      <c r="E249" s="14">
        <f>IF(B249="","",IFERROR(VLOOKUP(B249,'Cadastro'!$A$2:$H$101,4,FALSE),""))</f>
        <v/>
      </c>
      <c r="F249" s="8" t="n"/>
      <c r="G249" s="8" t="n"/>
      <c r="H249" s="8" t="n"/>
      <c r="I249" s="8" t="n"/>
      <c r="J249" s="4" t="n"/>
      <c r="K249" s="15">
        <f>IF(OR(B249="",G249="",I249=""),"",IFERROR((I249-G249)-IF(J249="",0,J249/24),""))</f>
        <v/>
      </c>
      <c r="L249" s="16">
        <f>IF(OR(B249="",F249="",G249=""),"",MAX(0,(G249-F249)*1440))</f>
        <v/>
      </c>
      <c r="M249" s="17">
        <f>IF(B249="","",IF(G249="","Falta",IF(G249&gt;F249+10/1440,"Atraso",IF(I249&lt;H249,"Saída antecipada","Presente"))))</f>
        <v/>
      </c>
      <c r="N249" s="12" t="n"/>
      <c r="O249" s="18">
        <f>IF(OR(B249="",K249=""),"",K249*24*IFERROR(VLOOKUP(B249,'Cadastro'!$A$2:$H$101,7,FALSE),0))</f>
        <v/>
      </c>
      <c r="P249" s="12" t="n"/>
    </row>
    <row r="250">
      <c r="A250" s="6" t="n"/>
      <c r="B250" s="2" t="n"/>
      <c r="C250" s="7">
        <f>IF(B250="","",IFERROR(VLOOKUP(B250,'Cadastro'!$A$2:$H$101,2,FALSE),"Não localizado"))</f>
        <v/>
      </c>
      <c r="D250" s="7">
        <f>IF(B250="","",IFERROR(VLOOKUP(B250,'Cadastro'!$A$2:$H$101,3,FALSE),""))</f>
        <v/>
      </c>
      <c r="E250" s="7">
        <f>IF(B250="","",IFERROR(VLOOKUP(B250,'Cadastro'!$A$2:$H$101,4,FALSE),""))</f>
        <v/>
      </c>
      <c r="F250" s="8" t="n"/>
      <c r="G250" s="8" t="n"/>
      <c r="H250" s="8" t="n"/>
      <c r="I250" s="8" t="n"/>
      <c r="J250" s="4" t="n"/>
      <c r="K250" s="9">
        <f>IF(OR(B250="",G250="",I250=""),"",IFERROR((I250-G250)-IF(J250="",0,J250/24),""))</f>
        <v/>
      </c>
      <c r="L250" s="10">
        <f>IF(OR(B250="",F250="",G250=""),"",MAX(0,(G250-F250)*1440))</f>
        <v/>
      </c>
      <c r="M250" s="11">
        <f>IF(B250="","",IF(G250="","Falta",IF(G250&gt;F250+10/1440,"Atraso",IF(I250&lt;H250,"Saída antecipada","Presente"))))</f>
        <v/>
      </c>
      <c r="N250" s="12" t="n"/>
      <c r="O250" s="13">
        <f>IF(OR(B250="",K250=""),"",K250*24*IFERROR(VLOOKUP(B250,'Cadastro'!$A$2:$H$101,7,FALSE),0))</f>
        <v/>
      </c>
      <c r="P250" s="12" t="n"/>
    </row>
    <row r="251">
      <c r="A251" s="6" t="n"/>
      <c r="B251" s="2" t="n"/>
      <c r="C251" s="14">
        <f>IF(B251="","",IFERROR(VLOOKUP(B251,'Cadastro'!$A$2:$H$101,2,FALSE),"Não localizado"))</f>
        <v/>
      </c>
      <c r="D251" s="14">
        <f>IF(B251="","",IFERROR(VLOOKUP(B251,'Cadastro'!$A$2:$H$101,3,FALSE),""))</f>
        <v/>
      </c>
      <c r="E251" s="14">
        <f>IF(B251="","",IFERROR(VLOOKUP(B251,'Cadastro'!$A$2:$H$101,4,FALSE),""))</f>
        <v/>
      </c>
      <c r="F251" s="8" t="n"/>
      <c r="G251" s="8" t="n"/>
      <c r="H251" s="8" t="n"/>
      <c r="I251" s="8" t="n"/>
      <c r="J251" s="4" t="n"/>
      <c r="K251" s="15">
        <f>IF(OR(B251="",G251="",I251=""),"",IFERROR((I251-G251)-IF(J251="",0,J251/24),""))</f>
        <v/>
      </c>
      <c r="L251" s="16">
        <f>IF(OR(B251="",F251="",G251=""),"",MAX(0,(G251-F251)*1440))</f>
        <v/>
      </c>
      <c r="M251" s="17">
        <f>IF(B251="","",IF(G251="","Falta",IF(G251&gt;F251+10/1440,"Atraso",IF(I251&lt;H251,"Saída antecipada","Presente"))))</f>
        <v/>
      </c>
      <c r="N251" s="12" t="n"/>
      <c r="O251" s="18">
        <f>IF(OR(B251="",K251=""),"",K251*24*IFERROR(VLOOKUP(B251,'Cadastro'!$A$2:$H$101,7,FALSE),0))</f>
        <v/>
      </c>
      <c r="P251" s="12" t="n"/>
    </row>
    <row r="252">
      <c r="A252" s="6" t="n"/>
      <c r="B252" s="2" t="n"/>
      <c r="C252" s="7">
        <f>IF(B252="","",IFERROR(VLOOKUP(B252,'Cadastro'!$A$2:$H$101,2,FALSE),"Não localizado"))</f>
        <v/>
      </c>
      <c r="D252" s="7">
        <f>IF(B252="","",IFERROR(VLOOKUP(B252,'Cadastro'!$A$2:$H$101,3,FALSE),""))</f>
        <v/>
      </c>
      <c r="E252" s="7">
        <f>IF(B252="","",IFERROR(VLOOKUP(B252,'Cadastro'!$A$2:$H$101,4,FALSE),""))</f>
        <v/>
      </c>
      <c r="F252" s="8" t="n"/>
      <c r="G252" s="8" t="n"/>
      <c r="H252" s="8" t="n"/>
      <c r="I252" s="8" t="n"/>
      <c r="J252" s="4" t="n"/>
      <c r="K252" s="9">
        <f>IF(OR(B252="",G252="",I252=""),"",IFERROR((I252-G252)-IF(J252="",0,J252/24),""))</f>
        <v/>
      </c>
      <c r="L252" s="10">
        <f>IF(OR(B252="",F252="",G252=""),"",MAX(0,(G252-F252)*1440))</f>
        <v/>
      </c>
      <c r="M252" s="11">
        <f>IF(B252="","",IF(G252="","Falta",IF(G252&gt;F252+10/1440,"Atraso",IF(I252&lt;H252,"Saída antecipada","Presente"))))</f>
        <v/>
      </c>
      <c r="N252" s="12" t="n"/>
      <c r="O252" s="13">
        <f>IF(OR(B252="",K252=""),"",K252*24*IFERROR(VLOOKUP(B252,'Cadastro'!$A$2:$H$101,7,FALSE),0))</f>
        <v/>
      </c>
      <c r="P252" s="12" t="n"/>
    </row>
    <row r="253">
      <c r="A253" s="6" t="n"/>
      <c r="B253" s="2" t="n"/>
      <c r="C253" s="14">
        <f>IF(B253="","",IFERROR(VLOOKUP(B253,'Cadastro'!$A$2:$H$101,2,FALSE),"Não localizado"))</f>
        <v/>
      </c>
      <c r="D253" s="14">
        <f>IF(B253="","",IFERROR(VLOOKUP(B253,'Cadastro'!$A$2:$H$101,3,FALSE),""))</f>
        <v/>
      </c>
      <c r="E253" s="14">
        <f>IF(B253="","",IFERROR(VLOOKUP(B253,'Cadastro'!$A$2:$H$101,4,FALSE),""))</f>
        <v/>
      </c>
      <c r="F253" s="8" t="n"/>
      <c r="G253" s="8" t="n"/>
      <c r="H253" s="8" t="n"/>
      <c r="I253" s="8" t="n"/>
      <c r="J253" s="4" t="n"/>
      <c r="K253" s="15">
        <f>IF(OR(B253="",G253="",I253=""),"",IFERROR((I253-G253)-IF(J253="",0,J253/24),""))</f>
        <v/>
      </c>
      <c r="L253" s="16">
        <f>IF(OR(B253="",F253="",G253=""),"",MAX(0,(G253-F253)*1440))</f>
        <v/>
      </c>
      <c r="M253" s="17">
        <f>IF(B253="","",IF(G253="","Falta",IF(G253&gt;F253+10/1440,"Atraso",IF(I253&lt;H253,"Saída antecipada","Presente"))))</f>
        <v/>
      </c>
      <c r="N253" s="12" t="n"/>
      <c r="O253" s="18">
        <f>IF(OR(B253="",K253=""),"",K253*24*IFERROR(VLOOKUP(B253,'Cadastro'!$A$2:$H$101,7,FALSE),0))</f>
        <v/>
      </c>
      <c r="P253" s="12" t="n"/>
    </row>
    <row r="254">
      <c r="A254" s="6" t="n"/>
      <c r="B254" s="2" t="n"/>
      <c r="C254" s="7">
        <f>IF(B254="","",IFERROR(VLOOKUP(B254,'Cadastro'!$A$2:$H$101,2,FALSE),"Não localizado"))</f>
        <v/>
      </c>
      <c r="D254" s="7">
        <f>IF(B254="","",IFERROR(VLOOKUP(B254,'Cadastro'!$A$2:$H$101,3,FALSE),""))</f>
        <v/>
      </c>
      <c r="E254" s="7">
        <f>IF(B254="","",IFERROR(VLOOKUP(B254,'Cadastro'!$A$2:$H$101,4,FALSE),""))</f>
        <v/>
      </c>
      <c r="F254" s="8" t="n"/>
      <c r="G254" s="8" t="n"/>
      <c r="H254" s="8" t="n"/>
      <c r="I254" s="8" t="n"/>
      <c r="J254" s="4" t="n"/>
      <c r="K254" s="9">
        <f>IF(OR(B254="",G254="",I254=""),"",IFERROR((I254-G254)-IF(J254="",0,J254/24),""))</f>
        <v/>
      </c>
      <c r="L254" s="10">
        <f>IF(OR(B254="",F254="",G254=""),"",MAX(0,(G254-F254)*1440))</f>
        <v/>
      </c>
      <c r="M254" s="11">
        <f>IF(B254="","",IF(G254="","Falta",IF(G254&gt;F254+10/1440,"Atraso",IF(I254&lt;H254,"Saída antecipada","Presente"))))</f>
        <v/>
      </c>
      <c r="N254" s="12" t="n"/>
      <c r="O254" s="13">
        <f>IF(OR(B254="",K254=""),"",K254*24*IFERROR(VLOOKUP(B254,'Cadastro'!$A$2:$H$101,7,FALSE),0))</f>
        <v/>
      </c>
      <c r="P254" s="12" t="n"/>
    </row>
    <row r="255">
      <c r="A255" s="6" t="n"/>
      <c r="B255" s="2" t="n"/>
      <c r="C255" s="14">
        <f>IF(B255="","",IFERROR(VLOOKUP(B255,'Cadastro'!$A$2:$H$101,2,FALSE),"Não localizado"))</f>
        <v/>
      </c>
      <c r="D255" s="14">
        <f>IF(B255="","",IFERROR(VLOOKUP(B255,'Cadastro'!$A$2:$H$101,3,FALSE),""))</f>
        <v/>
      </c>
      <c r="E255" s="14">
        <f>IF(B255="","",IFERROR(VLOOKUP(B255,'Cadastro'!$A$2:$H$101,4,FALSE),""))</f>
        <v/>
      </c>
      <c r="F255" s="8" t="n"/>
      <c r="G255" s="8" t="n"/>
      <c r="H255" s="8" t="n"/>
      <c r="I255" s="8" t="n"/>
      <c r="J255" s="4" t="n"/>
      <c r="K255" s="15">
        <f>IF(OR(B255="",G255="",I255=""),"",IFERROR((I255-G255)-IF(J255="",0,J255/24),""))</f>
        <v/>
      </c>
      <c r="L255" s="16">
        <f>IF(OR(B255="",F255="",G255=""),"",MAX(0,(G255-F255)*1440))</f>
        <v/>
      </c>
      <c r="M255" s="17">
        <f>IF(B255="","",IF(G255="","Falta",IF(G255&gt;F255+10/1440,"Atraso",IF(I255&lt;H255,"Saída antecipada","Presente"))))</f>
        <v/>
      </c>
      <c r="N255" s="12" t="n"/>
      <c r="O255" s="18">
        <f>IF(OR(B255="",K255=""),"",K255*24*IFERROR(VLOOKUP(B255,'Cadastro'!$A$2:$H$101,7,FALSE),0))</f>
        <v/>
      </c>
      <c r="P255" s="12" t="n"/>
    </row>
    <row r="256">
      <c r="A256" s="6" t="n"/>
      <c r="B256" s="2" t="n"/>
      <c r="C256" s="7">
        <f>IF(B256="","",IFERROR(VLOOKUP(B256,'Cadastro'!$A$2:$H$101,2,FALSE),"Não localizado"))</f>
        <v/>
      </c>
      <c r="D256" s="7">
        <f>IF(B256="","",IFERROR(VLOOKUP(B256,'Cadastro'!$A$2:$H$101,3,FALSE),""))</f>
        <v/>
      </c>
      <c r="E256" s="7">
        <f>IF(B256="","",IFERROR(VLOOKUP(B256,'Cadastro'!$A$2:$H$101,4,FALSE),""))</f>
        <v/>
      </c>
      <c r="F256" s="8" t="n"/>
      <c r="G256" s="8" t="n"/>
      <c r="H256" s="8" t="n"/>
      <c r="I256" s="8" t="n"/>
      <c r="J256" s="4" t="n"/>
      <c r="K256" s="9">
        <f>IF(OR(B256="",G256="",I256=""),"",IFERROR((I256-G256)-IF(J256="",0,J256/24),""))</f>
        <v/>
      </c>
      <c r="L256" s="10">
        <f>IF(OR(B256="",F256="",G256=""),"",MAX(0,(G256-F256)*1440))</f>
        <v/>
      </c>
      <c r="M256" s="11">
        <f>IF(B256="","",IF(G256="","Falta",IF(G256&gt;F256+10/1440,"Atraso",IF(I256&lt;H256,"Saída antecipada","Presente"))))</f>
        <v/>
      </c>
      <c r="N256" s="12" t="n"/>
      <c r="O256" s="13">
        <f>IF(OR(B256="",K256=""),"",K256*24*IFERROR(VLOOKUP(B256,'Cadastro'!$A$2:$H$101,7,FALSE),0))</f>
        <v/>
      </c>
      <c r="P256" s="12" t="n"/>
    </row>
    <row r="257">
      <c r="A257" s="6" t="n"/>
      <c r="B257" s="2" t="n"/>
      <c r="C257" s="14">
        <f>IF(B257="","",IFERROR(VLOOKUP(B257,'Cadastro'!$A$2:$H$101,2,FALSE),"Não localizado"))</f>
        <v/>
      </c>
      <c r="D257" s="14">
        <f>IF(B257="","",IFERROR(VLOOKUP(B257,'Cadastro'!$A$2:$H$101,3,FALSE),""))</f>
        <v/>
      </c>
      <c r="E257" s="14">
        <f>IF(B257="","",IFERROR(VLOOKUP(B257,'Cadastro'!$A$2:$H$101,4,FALSE),""))</f>
        <v/>
      </c>
      <c r="F257" s="8" t="n"/>
      <c r="G257" s="8" t="n"/>
      <c r="H257" s="8" t="n"/>
      <c r="I257" s="8" t="n"/>
      <c r="J257" s="4" t="n"/>
      <c r="K257" s="15">
        <f>IF(OR(B257="",G257="",I257=""),"",IFERROR((I257-G257)-IF(J257="",0,J257/24),""))</f>
        <v/>
      </c>
      <c r="L257" s="16">
        <f>IF(OR(B257="",F257="",G257=""),"",MAX(0,(G257-F257)*1440))</f>
        <v/>
      </c>
      <c r="M257" s="17">
        <f>IF(B257="","",IF(G257="","Falta",IF(G257&gt;F257+10/1440,"Atraso",IF(I257&lt;H257,"Saída antecipada","Presente"))))</f>
        <v/>
      </c>
      <c r="N257" s="12" t="n"/>
      <c r="O257" s="18">
        <f>IF(OR(B257="",K257=""),"",K257*24*IFERROR(VLOOKUP(B257,'Cadastro'!$A$2:$H$101,7,FALSE),0))</f>
        <v/>
      </c>
      <c r="P257" s="12" t="n"/>
    </row>
    <row r="258">
      <c r="A258" s="6" t="n"/>
      <c r="B258" s="2" t="n"/>
      <c r="C258" s="7">
        <f>IF(B258="","",IFERROR(VLOOKUP(B258,'Cadastro'!$A$2:$H$101,2,FALSE),"Não localizado"))</f>
        <v/>
      </c>
      <c r="D258" s="7">
        <f>IF(B258="","",IFERROR(VLOOKUP(B258,'Cadastro'!$A$2:$H$101,3,FALSE),""))</f>
        <v/>
      </c>
      <c r="E258" s="7">
        <f>IF(B258="","",IFERROR(VLOOKUP(B258,'Cadastro'!$A$2:$H$101,4,FALSE),""))</f>
        <v/>
      </c>
      <c r="F258" s="8" t="n"/>
      <c r="G258" s="8" t="n"/>
      <c r="H258" s="8" t="n"/>
      <c r="I258" s="8" t="n"/>
      <c r="J258" s="4" t="n"/>
      <c r="K258" s="9">
        <f>IF(OR(B258="",G258="",I258=""),"",IFERROR((I258-G258)-IF(J258="",0,J258/24),""))</f>
        <v/>
      </c>
      <c r="L258" s="10">
        <f>IF(OR(B258="",F258="",G258=""),"",MAX(0,(G258-F258)*1440))</f>
        <v/>
      </c>
      <c r="M258" s="11">
        <f>IF(B258="","",IF(G258="","Falta",IF(G258&gt;F258+10/1440,"Atraso",IF(I258&lt;H258,"Saída antecipada","Presente"))))</f>
        <v/>
      </c>
      <c r="N258" s="12" t="n"/>
      <c r="O258" s="13">
        <f>IF(OR(B258="",K258=""),"",K258*24*IFERROR(VLOOKUP(B258,'Cadastro'!$A$2:$H$101,7,FALSE),0))</f>
        <v/>
      </c>
      <c r="P258" s="12" t="n"/>
    </row>
    <row r="259">
      <c r="A259" s="6" t="n"/>
      <c r="B259" s="2" t="n"/>
      <c r="C259" s="14">
        <f>IF(B259="","",IFERROR(VLOOKUP(B259,'Cadastro'!$A$2:$H$101,2,FALSE),"Não localizado"))</f>
        <v/>
      </c>
      <c r="D259" s="14">
        <f>IF(B259="","",IFERROR(VLOOKUP(B259,'Cadastro'!$A$2:$H$101,3,FALSE),""))</f>
        <v/>
      </c>
      <c r="E259" s="14">
        <f>IF(B259="","",IFERROR(VLOOKUP(B259,'Cadastro'!$A$2:$H$101,4,FALSE),""))</f>
        <v/>
      </c>
      <c r="F259" s="8" t="n"/>
      <c r="G259" s="8" t="n"/>
      <c r="H259" s="8" t="n"/>
      <c r="I259" s="8" t="n"/>
      <c r="J259" s="4" t="n"/>
      <c r="K259" s="15">
        <f>IF(OR(B259="",G259="",I259=""),"",IFERROR((I259-G259)-IF(J259="",0,J259/24),""))</f>
        <v/>
      </c>
      <c r="L259" s="16">
        <f>IF(OR(B259="",F259="",G259=""),"",MAX(0,(G259-F259)*1440))</f>
        <v/>
      </c>
      <c r="M259" s="17">
        <f>IF(B259="","",IF(G259="","Falta",IF(G259&gt;F259+10/1440,"Atraso",IF(I259&lt;H259,"Saída antecipada","Presente"))))</f>
        <v/>
      </c>
      <c r="N259" s="12" t="n"/>
      <c r="O259" s="18">
        <f>IF(OR(B259="",K259=""),"",K259*24*IFERROR(VLOOKUP(B259,'Cadastro'!$A$2:$H$101,7,FALSE),0))</f>
        <v/>
      </c>
      <c r="P259" s="12" t="n"/>
    </row>
    <row r="260">
      <c r="A260" s="6" t="n"/>
      <c r="B260" s="2" t="n"/>
      <c r="C260" s="7">
        <f>IF(B260="","",IFERROR(VLOOKUP(B260,'Cadastro'!$A$2:$H$101,2,FALSE),"Não localizado"))</f>
        <v/>
      </c>
      <c r="D260" s="7">
        <f>IF(B260="","",IFERROR(VLOOKUP(B260,'Cadastro'!$A$2:$H$101,3,FALSE),""))</f>
        <v/>
      </c>
      <c r="E260" s="7">
        <f>IF(B260="","",IFERROR(VLOOKUP(B260,'Cadastro'!$A$2:$H$101,4,FALSE),""))</f>
        <v/>
      </c>
      <c r="F260" s="8" t="n"/>
      <c r="G260" s="8" t="n"/>
      <c r="H260" s="8" t="n"/>
      <c r="I260" s="8" t="n"/>
      <c r="J260" s="4" t="n"/>
      <c r="K260" s="9">
        <f>IF(OR(B260="",G260="",I260=""),"",IFERROR((I260-G260)-IF(J260="",0,J260/24),""))</f>
        <v/>
      </c>
      <c r="L260" s="10">
        <f>IF(OR(B260="",F260="",G260=""),"",MAX(0,(G260-F260)*1440))</f>
        <v/>
      </c>
      <c r="M260" s="11">
        <f>IF(B260="","",IF(G260="","Falta",IF(G260&gt;F260+10/1440,"Atraso",IF(I260&lt;H260,"Saída antecipada","Presente"))))</f>
        <v/>
      </c>
      <c r="N260" s="12" t="n"/>
      <c r="O260" s="13">
        <f>IF(OR(B260="",K260=""),"",K260*24*IFERROR(VLOOKUP(B260,'Cadastro'!$A$2:$H$101,7,FALSE),0))</f>
        <v/>
      </c>
      <c r="P260" s="12" t="n"/>
    </row>
    <row r="261">
      <c r="A261" s="6" t="n"/>
      <c r="B261" s="2" t="n"/>
      <c r="C261" s="14">
        <f>IF(B261="","",IFERROR(VLOOKUP(B261,'Cadastro'!$A$2:$H$101,2,FALSE),"Não localizado"))</f>
        <v/>
      </c>
      <c r="D261" s="14">
        <f>IF(B261="","",IFERROR(VLOOKUP(B261,'Cadastro'!$A$2:$H$101,3,FALSE),""))</f>
        <v/>
      </c>
      <c r="E261" s="14">
        <f>IF(B261="","",IFERROR(VLOOKUP(B261,'Cadastro'!$A$2:$H$101,4,FALSE),""))</f>
        <v/>
      </c>
      <c r="F261" s="8" t="n"/>
      <c r="G261" s="8" t="n"/>
      <c r="H261" s="8" t="n"/>
      <c r="I261" s="8" t="n"/>
      <c r="J261" s="4" t="n"/>
      <c r="K261" s="15">
        <f>IF(OR(B261="",G261="",I261=""),"",IFERROR((I261-G261)-IF(J261="",0,J261/24),""))</f>
        <v/>
      </c>
      <c r="L261" s="16">
        <f>IF(OR(B261="",F261="",G261=""),"",MAX(0,(G261-F261)*1440))</f>
        <v/>
      </c>
      <c r="M261" s="17">
        <f>IF(B261="","",IF(G261="","Falta",IF(G261&gt;F261+10/1440,"Atraso",IF(I261&lt;H261,"Saída antecipada","Presente"))))</f>
        <v/>
      </c>
      <c r="N261" s="12" t="n"/>
      <c r="O261" s="18">
        <f>IF(OR(B261="",K261=""),"",K261*24*IFERROR(VLOOKUP(B261,'Cadastro'!$A$2:$H$101,7,FALSE),0))</f>
        <v/>
      </c>
      <c r="P261" s="12" t="n"/>
    </row>
    <row r="262">
      <c r="A262" s="6" t="n"/>
      <c r="B262" s="2" t="n"/>
      <c r="C262" s="7">
        <f>IF(B262="","",IFERROR(VLOOKUP(B262,'Cadastro'!$A$2:$H$101,2,FALSE),"Não localizado"))</f>
        <v/>
      </c>
      <c r="D262" s="7">
        <f>IF(B262="","",IFERROR(VLOOKUP(B262,'Cadastro'!$A$2:$H$101,3,FALSE),""))</f>
        <v/>
      </c>
      <c r="E262" s="7">
        <f>IF(B262="","",IFERROR(VLOOKUP(B262,'Cadastro'!$A$2:$H$101,4,FALSE),""))</f>
        <v/>
      </c>
      <c r="F262" s="8" t="n"/>
      <c r="G262" s="8" t="n"/>
      <c r="H262" s="8" t="n"/>
      <c r="I262" s="8" t="n"/>
      <c r="J262" s="4" t="n"/>
      <c r="K262" s="9">
        <f>IF(OR(B262="",G262="",I262=""),"",IFERROR((I262-G262)-IF(J262="",0,J262/24),""))</f>
        <v/>
      </c>
      <c r="L262" s="10">
        <f>IF(OR(B262="",F262="",G262=""),"",MAX(0,(G262-F262)*1440))</f>
        <v/>
      </c>
      <c r="M262" s="11">
        <f>IF(B262="","",IF(G262="","Falta",IF(G262&gt;F262+10/1440,"Atraso",IF(I262&lt;H262,"Saída antecipada","Presente"))))</f>
        <v/>
      </c>
      <c r="N262" s="12" t="n"/>
      <c r="O262" s="13">
        <f>IF(OR(B262="",K262=""),"",K262*24*IFERROR(VLOOKUP(B262,'Cadastro'!$A$2:$H$101,7,FALSE),0))</f>
        <v/>
      </c>
      <c r="P262" s="12" t="n"/>
    </row>
    <row r="263">
      <c r="A263" s="6" t="n"/>
      <c r="B263" s="2" t="n"/>
      <c r="C263" s="14">
        <f>IF(B263="","",IFERROR(VLOOKUP(B263,'Cadastro'!$A$2:$H$101,2,FALSE),"Não localizado"))</f>
        <v/>
      </c>
      <c r="D263" s="14">
        <f>IF(B263="","",IFERROR(VLOOKUP(B263,'Cadastro'!$A$2:$H$101,3,FALSE),""))</f>
        <v/>
      </c>
      <c r="E263" s="14">
        <f>IF(B263="","",IFERROR(VLOOKUP(B263,'Cadastro'!$A$2:$H$101,4,FALSE),""))</f>
        <v/>
      </c>
      <c r="F263" s="8" t="n"/>
      <c r="G263" s="8" t="n"/>
      <c r="H263" s="8" t="n"/>
      <c r="I263" s="8" t="n"/>
      <c r="J263" s="4" t="n"/>
      <c r="K263" s="15">
        <f>IF(OR(B263="",G263="",I263=""),"",IFERROR((I263-G263)-IF(J263="",0,J263/24),""))</f>
        <v/>
      </c>
      <c r="L263" s="16">
        <f>IF(OR(B263="",F263="",G263=""),"",MAX(0,(G263-F263)*1440))</f>
        <v/>
      </c>
      <c r="M263" s="17">
        <f>IF(B263="","",IF(G263="","Falta",IF(G263&gt;F263+10/1440,"Atraso",IF(I263&lt;H263,"Saída antecipada","Presente"))))</f>
        <v/>
      </c>
      <c r="N263" s="12" t="n"/>
      <c r="O263" s="18">
        <f>IF(OR(B263="",K263=""),"",K263*24*IFERROR(VLOOKUP(B263,'Cadastro'!$A$2:$H$101,7,FALSE),0))</f>
        <v/>
      </c>
      <c r="P263" s="12" t="n"/>
    </row>
    <row r="264">
      <c r="A264" s="6" t="n"/>
      <c r="B264" s="2" t="n"/>
      <c r="C264" s="7">
        <f>IF(B264="","",IFERROR(VLOOKUP(B264,'Cadastro'!$A$2:$H$101,2,FALSE),"Não localizado"))</f>
        <v/>
      </c>
      <c r="D264" s="7">
        <f>IF(B264="","",IFERROR(VLOOKUP(B264,'Cadastro'!$A$2:$H$101,3,FALSE),""))</f>
        <v/>
      </c>
      <c r="E264" s="7">
        <f>IF(B264="","",IFERROR(VLOOKUP(B264,'Cadastro'!$A$2:$H$101,4,FALSE),""))</f>
        <v/>
      </c>
      <c r="F264" s="8" t="n"/>
      <c r="G264" s="8" t="n"/>
      <c r="H264" s="8" t="n"/>
      <c r="I264" s="8" t="n"/>
      <c r="J264" s="4" t="n"/>
      <c r="K264" s="9">
        <f>IF(OR(B264="",G264="",I264=""),"",IFERROR((I264-G264)-IF(J264="",0,J264/24),""))</f>
        <v/>
      </c>
      <c r="L264" s="10">
        <f>IF(OR(B264="",F264="",G264=""),"",MAX(0,(G264-F264)*1440))</f>
        <v/>
      </c>
      <c r="M264" s="11">
        <f>IF(B264="","",IF(G264="","Falta",IF(G264&gt;F264+10/1440,"Atraso",IF(I264&lt;H264,"Saída antecipada","Presente"))))</f>
        <v/>
      </c>
      <c r="N264" s="12" t="n"/>
      <c r="O264" s="13">
        <f>IF(OR(B264="",K264=""),"",K264*24*IFERROR(VLOOKUP(B264,'Cadastro'!$A$2:$H$101,7,FALSE),0))</f>
        <v/>
      </c>
      <c r="P264" s="12" t="n"/>
    </row>
    <row r="265">
      <c r="A265" s="6" t="n"/>
      <c r="B265" s="2" t="n"/>
      <c r="C265" s="14">
        <f>IF(B265="","",IFERROR(VLOOKUP(B265,'Cadastro'!$A$2:$H$101,2,FALSE),"Não localizado"))</f>
        <v/>
      </c>
      <c r="D265" s="14">
        <f>IF(B265="","",IFERROR(VLOOKUP(B265,'Cadastro'!$A$2:$H$101,3,FALSE),""))</f>
        <v/>
      </c>
      <c r="E265" s="14">
        <f>IF(B265="","",IFERROR(VLOOKUP(B265,'Cadastro'!$A$2:$H$101,4,FALSE),""))</f>
        <v/>
      </c>
      <c r="F265" s="8" t="n"/>
      <c r="G265" s="8" t="n"/>
      <c r="H265" s="8" t="n"/>
      <c r="I265" s="8" t="n"/>
      <c r="J265" s="4" t="n"/>
      <c r="K265" s="15">
        <f>IF(OR(B265="",G265="",I265=""),"",IFERROR((I265-G265)-IF(J265="",0,J265/24),""))</f>
        <v/>
      </c>
      <c r="L265" s="16">
        <f>IF(OR(B265="",F265="",G265=""),"",MAX(0,(G265-F265)*1440))</f>
        <v/>
      </c>
      <c r="M265" s="17">
        <f>IF(B265="","",IF(G265="","Falta",IF(G265&gt;F265+10/1440,"Atraso",IF(I265&lt;H265,"Saída antecipada","Presente"))))</f>
        <v/>
      </c>
      <c r="N265" s="12" t="n"/>
      <c r="O265" s="18">
        <f>IF(OR(B265="",K265=""),"",K265*24*IFERROR(VLOOKUP(B265,'Cadastro'!$A$2:$H$101,7,FALSE),0))</f>
        <v/>
      </c>
      <c r="P265" s="12" t="n"/>
    </row>
    <row r="266">
      <c r="A266" s="6" t="n"/>
      <c r="B266" s="2" t="n"/>
      <c r="C266" s="7">
        <f>IF(B266="","",IFERROR(VLOOKUP(B266,'Cadastro'!$A$2:$H$101,2,FALSE),"Não localizado"))</f>
        <v/>
      </c>
      <c r="D266" s="7">
        <f>IF(B266="","",IFERROR(VLOOKUP(B266,'Cadastro'!$A$2:$H$101,3,FALSE),""))</f>
        <v/>
      </c>
      <c r="E266" s="7">
        <f>IF(B266="","",IFERROR(VLOOKUP(B266,'Cadastro'!$A$2:$H$101,4,FALSE),""))</f>
        <v/>
      </c>
      <c r="F266" s="8" t="n"/>
      <c r="G266" s="8" t="n"/>
      <c r="H266" s="8" t="n"/>
      <c r="I266" s="8" t="n"/>
      <c r="J266" s="4" t="n"/>
      <c r="K266" s="9">
        <f>IF(OR(B266="",G266="",I266=""),"",IFERROR((I266-G266)-IF(J266="",0,J266/24),""))</f>
        <v/>
      </c>
      <c r="L266" s="10">
        <f>IF(OR(B266="",F266="",G266=""),"",MAX(0,(G266-F266)*1440))</f>
        <v/>
      </c>
      <c r="M266" s="11">
        <f>IF(B266="","",IF(G266="","Falta",IF(G266&gt;F266+10/1440,"Atraso",IF(I266&lt;H266,"Saída antecipada","Presente"))))</f>
        <v/>
      </c>
      <c r="N266" s="12" t="n"/>
      <c r="O266" s="13">
        <f>IF(OR(B266="",K266=""),"",K266*24*IFERROR(VLOOKUP(B266,'Cadastro'!$A$2:$H$101,7,FALSE),0))</f>
        <v/>
      </c>
      <c r="P266" s="12" t="n"/>
    </row>
    <row r="267">
      <c r="A267" s="6" t="n"/>
      <c r="B267" s="2" t="n"/>
      <c r="C267" s="14">
        <f>IF(B267="","",IFERROR(VLOOKUP(B267,'Cadastro'!$A$2:$H$101,2,FALSE),"Não localizado"))</f>
        <v/>
      </c>
      <c r="D267" s="14">
        <f>IF(B267="","",IFERROR(VLOOKUP(B267,'Cadastro'!$A$2:$H$101,3,FALSE),""))</f>
        <v/>
      </c>
      <c r="E267" s="14">
        <f>IF(B267="","",IFERROR(VLOOKUP(B267,'Cadastro'!$A$2:$H$101,4,FALSE),""))</f>
        <v/>
      </c>
      <c r="F267" s="8" t="n"/>
      <c r="G267" s="8" t="n"/>
      <c r="H267" s="8" t="n"/>
      <c r="I267" s="8" t="n"/>
      <c r="J267" s="4" t="n"/>
      <c r="K267" s="15">
        <f>IF(OR(B267="",G267="",I267=""),"",IFERROR((I267-G267)-IF(J267="",0,J267/24),""))</f>
        <v/>
      </c>
      <c r="L267" s="16">
        <f>IF(OR(B267="",F267="",G267=""),"",MAX(0,(G267-F267)*1440))</f>
        <v/>
      </c>
      <c r="M267" s="17">
        <f>IF(B267="","",IF(G267="","Falta",IF(G267&gt;F267+10/1440,"Atraso",IF(I267&lt;H267,"Saída antecipada","Presente"))))</f>
        <v/>
      </c>
      <c r="N267" s="12" t="n"/>
      <c r="O267" s="18">
        <f>IF(OR(B267="",K267=""),"",K267*24*IFERROR(VLOOKUP(B267,'Cadastro'!$A$2:$H$101,7,FALSE),0))</f>
        <v/>
      </c>
      <c r="P267" s="12" t="n"/>
    </row>
    <row r="268">
      <c r="A268" s="6" t="n"/>
      <c r="B268" s="2" t="n"/>
      <c r="C268" s="7">
        <f>IF(B268="","",IFERROR(VLOOKUP(B268,'Cadastro'!$A$2:$H$101,2,FALSE),"Não localizado"))</f>
        <v/>
      </c>
      <c r="D268" s="7">
        <f>IF(B268="","",IFERROR(VLOOKUP(B268,'Cadastro'!$A$2:$H$101,3,FALSE),""))</f>
        <v/>
      </c>
      <c r="E268" s="7">
        <f>IF(B268="","",IFERROR(VLOOKUP(B268,'Cadastro'!$A$2:$H$101,4,FALSE),""))</f>
        <v/>
      </c>
      <c r="F268" s="8" t="n"/>
      <c r="G268" s="8" t="n"/>
      <c r="H268" s="8" t="n"/>
      <c r="I268" s="8" t="n"/>
      <c r="J268" s="4" t="n"/>
      <c r="K268" s="9">
        <f>IF(OR(B268="",G268="",I268=""),"",IFERROR((I268-G268)-IF(J268="",0,J268/24),""))</f>
        <v/>
      </c>
      <c r="L268" s="10">
        <f>IF(OR(B268="",F268="",G268=""),"",MAX(0,(G268-F268)*1440))</f>
        <v/>
      </c>
      <c r="M268" s="11">
        <f>IF(B268="","",IF(G268="","Falta",IF(G268&gt;F268+10/1440,"Atraso",IF(I268&lt;H268,"Saída antecipada","Presente"))))</f>
        <v/>
      </c>
      <c r="N268" s="12" t="n"/>
      <c r="O268" s="13">
        <f>IF(OR(B268="",K268=""),"",K268*24*IFERROR(VLOOKUP(B268,'Cadastro'!$A$2:$H$101,7,FALSE),0))</f>
        <v/>
      </c>
      <c r="P268" s="12" t="n"/>
    </row>
    <row r="269">
      <c r="A269" s="6" t="n"/>
      <c r="B269" s="2" t="n"/>
      <c r="C269" s="14">
        <f>IF(B269="","",IFERROR(VLOOKUP(B269,'Cadastro'!$A$2:$H$101,2,FALSE),"Não localizado"))</f>
        <v/>
      </c>
      <c r="D269" s="14">
        <f>IF(B269="","",IFERROR(VLOOKUP(B269,'Cadastro'!$A$2:$H$101,3,FALSE),""))</f>
        <v/>
      </c>
      <c r="E269" s="14">
        <f>IF(B269="","",IFERROR(VLOOKUP(B269,'Cadastro'!$A$2:$H$101,4,FALSE),""))</f>
        <v/>
      </c>
      <c r="F269" s="8" t="n"/>
      <c r="G269" s="8" t="n"/>
      <c r="H269" s="8" t="n"/>
      <c r="I269" s="8" t="n"/>
      <c r="J269" s="4" t="n"/>
      <c r="K269" s="15">
        <f>IF(OR(B269="",G269="",I269=""),"",IFERROR((I269-G269)-IF(J269="",0,J269/24),""))</f>
        <v/>
      </c>
      <c r="L269" s="16">
        <f>IF(OR(B269="",F269="",G269=""),"",MAX(0,(G269-F269)*1440))</f>
        <v/>
      </c>
      <c r="M269" s="17">
        <f>IF(B269="","",IF(G269="","Falta",IF(G269&gt;F269+10/1440,"Atraso",IF(I269&lt;H269,"Saída antecipada","Presente"))))</f>
        <v/>
      </c>
      <c r="N269" s="12" t="n"/>
      <c r="O269" s="18">
        <f>IF(OR(B269="",K269=""),"",K269*24*IFERROR(VLOOKUP(B269,'Cadastro'!$A$2:$H$101,7,FALSE),0))</f>
        <v/>
      </c>
      <c r="P269" s="12" t="n"/>
    </row>
    <row r="270">
      <c r="A270" s="6" t="n"/>
      <c r="B270" s="2" t="n"/>
      <c r="C270" s="7">
        <f>IF(B270="","",IFERROR(VLOOKUP(B270,'Cadastro'!$A$2:$H$101,2,FALSE),"Não localizado"))</f>
        <v/>
      </c>
      <c r="D270" s="7">
        <f>IF(B270="","",IFERROR(VLOOKUP(B270,'Cadastro'!$A$2:$H$101,3,FALSE),""))</f>
        <v/>
      </c>
      <c r="E270" s="7">
        <f>IF(B270="","",IFERROR(VLOOKUP(B270,'Cadastro'!$A$2:$H$101,4,FALSE),""))</f>
        <v/>
      </c>
      <c r="F270" s="8" t="n"/>
      <c r="G270" s="8" t="n"/>
      <c r="H270" s="8" t="n"/>
      <c r="I270" s="8" t="n"/>
      <c r="J270" s="4" t="n"/>
      <c r="K270" s="9">
        <f>IF(OR(B270="",G270="",I270=""),"",IFERROR((I270-G270)-IF(J270="",0,J270/24),""))</f>
        <v/>
      </c>
      <c r="L270" s="10">
        <f>IF(OR(B270="",F270="",G270=""),"",MAX(0,(G270-F270)*1440))</f>
        <v/>
      </c>
      <c r="M270" s="11">
        <f>IF(B270="","",IF(G270="","Falta",IF(G270&gt;F270+10/1440,"Atraso",IF(I270&lt;H270,"Saída antecipada","Presente"))))</f>
        <v/>
      </c>
      <c r="N270" s="12" t="n"/>
      <c r="O270" s="13">
        <f>IF(OR(B270="",K270=""),"",K270*24*IFERROR(VLOOKUP(B270,'Cadastro'!$A$2:$H$101,7,FALSE),0))</f>
        <v/>
      </c>
      <c r="P270" s="12" t="n"/>
    </row>
    <row r="271">
      <c r="A271" s="6" t="n"/>
      <c r="B271" s="2" t="n"/>
      <c r="C271" s="14">
        <f>IF(B271="","",IFERROR(VLOOKUP(B271,'Cadastro'!$A$2:$H$101,2,FALSE),"Não localizado"))</f>
        <v/>
      </c>
      <c r="D271" s="14">
        <f>IF(B271="","",IFERROR(VLOOKUP(B271,'Cadastro'!$A$2:$H$101,3,FALSE),""))</f>
        <v/>
      </c>
      <c r="E271" s="14">
        <f>IF(B271="","",IFERROR(VLOOKUP(B271,'Cadastro'!$A$2:$H$101,4,FALSE),""))</f>
        <v/>
      </c>
      <c r="F271" s="8" t="n"/>
      <c r="G271" s="8" t="n"/>
      <c r="H271" s="8" t="n"/>
      <c r="I271" s="8" t="n"/>
      <c r="J271" s="4" t="n"/>
      <c r="K271" s="15">
        <f>IF(OR(B271="",G271="",I271=""),"",IFERROR((I271-G271)-IF(J271="",0,J271/24),""))</f>
        <v/>
      </c>
      <c r="L271" s="16">
        <f>IF(OR(B271="",F271="",G271=""),"",MAX(0,(G271-F271)*1440))</f>
        <v/>
      </c>
      <c r="M271" s="17">
        <f>IF(B271="","",IF(G271="","Falta",IF(G271&gt;F271+10/1440,"Atraso",IF(I271&lt;H271,"Saída antecipada","Presente"))))</f>
        <v/>
      </c>
      <c r="N271" s="12" t="n"/>
      <c r="O271" s="18">
        <f>IF(OR(B271="",K271=""),"",K271*24*IFERROR(VLOOKUP(B271,'Cadastro'!$A$2:$H$101,7,FALSE),0))</f>
        <v/>
      </c>
      <c r="P271" s="12" t="n"/>
    </row>
    <row r="272">
      <c r="A272" s="6" t="n"/>
      <c r="B272" s="2" t="n"/>
      <c r="C272" s="7">
        <f>IF(B272="","",IFERROR(VLOOKUP(B272,'Cadastro'!$A$2:$H$101,2,FALSE),"Não localizado"))</f>
        <v/>
      </c>
      <c r="D272" s="7">
        <f>IF(B272="","",IFERROR(VLOOKUP(B272,'Cadastro'!$A$2:$H$101,3,FALSE),""))</f>
        <v/>
      </c>
      <c r="E272" s="7">
        <f>IF(B272="","",IFERROR(VLOOKUP(B272,'Cadastro'!$A$2:$H$101,4,FALSE),""))</f>
        <v/>
      </c>
      <c r="F272" s="8" t="n"/>
      <c r="G272" s="8" t="n"/>
      <c r="H272" s="8" t="n"/>
      <c r="I272" s="8" t="n"/>
      <c r="J272" s="4" t="n"/>
      <c r="K272" s="9">
        <f>IF(OR(B272="",G272="",I272=""),"",IFERROR((I272-G272)-IF(J272="",0,J272/24),""))</f>
        <v/>
      </c>
      <c r="L272" s="10">
        <f>IF(OR(B272="",F272="",G272=""),"",MAX(0,(G272-F272)*1440))</f>
        <v/>
      </c>
      <c r="M272" s="11">
        <f>IF(B272="","",IF(G272="","Falta",IF(G272&gt;F272+10/1440,"Atraso",IF(I272&lt;H272,"Saída antecipada","Presente"))))</f>
        <v/>
      </c>
      <c r="N272" s="12" t="n"/>
      <c r="O272" s="13">
        <f>IF(OR(B272="",K272=""),"",K272*24*IFERROR(VLOOKUP(B272,'Cadastro'!$A$2:$H$101,7,FALSE),0))</f>
        <v/>
      </c>
      <c r="P272" s="12" t="n"/>
    </row>
    <row r="273">
      <c r="A273" s="6" t="n"/>
      <c r="B273" s="2" t="n"/>
      <c r="C273" s="14">
        <f>IF(B273="","",IFERROR(VLOOKUP(B273,'Cadastro'!$A$2:$H$101,2,FALSE),"Não localizado"))</f>
        <v/>
      </c>
      <c r="D273" s="14">
        <f>IF(B273="","",IFERROR(VLOOKUP(B273,'Cadastro'!$A$2:$H$101,3,FALSE),""))</f>
        <v/>
      </c>
      <c r="E273" s="14">
        <f>IF(B273="","",IFERROR(VLOOKUP(B273,'Cadastro'!$A$2:$H$101,4,FALSE),""))</f>
        <v/>
      </c>
      <c r="F273" s="8" t="n"/>
      <c r="G273" s="8" t="n"/>
      <c r="H273" s="8" t="n"/>
      <c r="I273" s="8" t="n"/>
      <c r="J273" s="4" t="n"/>
      <c r="K273" s="15">
        <f>IF(OR(B273="",G273="",I273=""),"",IFERROR((I273-G273)-IF(J273="",0,J273/24),""))</f>
        <v/>
      </c>
      <c r="L273" s="16">
        <f>IF(OR(B273="",F273="",G273=""),"",MAX(0,(G273-F273)*1440))</f>
        <v/>
      </c>
      <c r="M273" s="17">
        <f>IF(B273="","",IF(G273="","Falta",IF(G273&gt;F273+10/1440,"Atraso",IF(I273&lt;H273,"Saída antecipada","Presente"))))</f>
        <v/>
      </c>
      <c r="N273" s="12" t="n"/>
      <c r="O273" s="18">
        <f>IF(OR(B273="",K273=""),"",K273*24*IFERROR(VLOOKUP(B273,'Cadastro'!$A$2:$H$101,7,FALSE),0))</f>
        <v/>
      </c>
      <c r="P273" s="12" t="n"/>
    </row>
    <row r="274">
      <c r="A274" s="6" t="n"/>
      <c r="B274" s="2" t="n"/>
      <c r="C274" s="7">
        <f>IF(B274="","",IFERROR(VLOOKUP(B274,'Cadastro'!$A$2:$H$101,2,FALSE),"Não localizado"))</f>
        <v/>
      </c>
      <c r="D274" s="7">
        <f>IF(B274="","",IFERROR(VLOOKUP(B274,'Cadastro'!$A$2:$H$101,3,FALSE),""))</f>
        <v/>
      </c>
      <c r="E274" s="7">
        <f>IF(B274="","",IFERROR(VLOOKUP(B274,'Cadastro'!$A$2:$H$101,4,FALSE),""))</f>
        <v/>
      </c>
      <c r="F274" s="8" t="n"/>
      <c r="G274" s="8" t="n"/>
      <c r="H274" s="8" t="n"/>
      <c r="I274" s="8" t="n"/>
      <c r="J274" s="4" t="n"/>
      <c r="K274" s="9">
        <f>IF(OR(B274="",G274="",I274=""),"",IFERROR((I274-G274)-IF(J274="",0,J274/24),""))</f>
        <v/>
      </c>
      <c r="L274" s="10">
        <f>IF(OR(B274="",F274="",G274=""),"",MAX(0,(G274-F274)*1440))</f>
        <v/>
      </c>
      <c r="M274" s="11">
        <f>IF(B274="","",IF(G274="","Falta",IF(G274&gt;F274+10/1440,"Atraso",IF(I274&lt;H274,"Saída antecipada","Presente"))))</f>
        <v/>
      </c>
      <c r="N274" s="12" t="n"/>
      <c r="O274" s="13">
        <f>IF(OR(B274="",K274=""),"",K274*24*IFERROR(VLOOKUP(B274,'Cadastro'!$A$2:$H$101,7,FALSE),0))</f>
        <v/>
      </c>
      <c r="P274" s="12" t="n"/>
    </row>
    <row r="275">
      <c r="A275" s="6" t="n"/>
      <c r="B275" s="2" t="n"/>
      <c r="C275" s="14">
        <f>IF(B275="","",IFERROR(VLOOKUP(B275,'Cadastro'!$A$2:$H$101,2,FALSE),"Não localizado"))</f>
        <v/>
      </c>
      <c r="D275" s="14">
        <f>IF(B275="","",IFERROR(VLOOKUP(B275,'Cadastro'!$A$2:$H$101,3,FALSE),""))</f>
        <v/>
      </c>
      <c r="E275" s="14">
        <f>IF(B275="","",IFERROR(VLOOKUP(B275,'Cadastro'!$A$2:$H$101,4,FALSE),""))</f>
        <v/>
      </c>
      <c r="F275" s="8" t="n"/>
      <c r="G275" s="8" t="n"/>
      <c r="H275" s="8" t="n"/>
      <c r="I275" s="8" t="n"/>
      <c r="J275" s="4" t="n"/>
      <c r="K275" s="15">
        <f>IF(OR(B275="",G275="",I275=""),"",IFERROR((I275-G275)-IF(J275="",0,J275/24),""))</f>
        <v/>
      </c>
      <c r="L275" s="16">
        <f>IF(OR(B275="",F275="",G275=""),"",MAX(0,(G275-F275)*1440))</f>
        <v/>
      </c>
      <c r="M275" s="17">
        <f>IF(B275="","",IF(G275="","Falta",IF(G275&gt;F275+10/1440,"Atraso",IF(I275&lt;H275,"Saída antecipada","Presente"))))</f>
        <v/>
      </c>
      <c r="N275" s="12" t="n"/>
      <c r="O275" s="18">
        <f>IF(OR(B275="",K275=""),"",K275*24*IFERROR(VLOOKUP(B275,'Cadastro'!$A$2:$H$101,7,FALSE),0))</f>
        <v/>
      </c>
      <c r="P275" s="12" t="n"/>
    </row>
    <row r="276">
      <c r="A276" s="6" t="n"/>
      <c r="B276" s="2" t="n"/>
      <c r="C276" s="7">
        <f>IF(B276="","",IFERROR(VLOOKUP(B276,'Cadastro'!$A$2:$H$101,2,FALSE),"Não localizado"))</f>
        <v/>
      </c>
      <c r="D276" s="7">
        <f>IF(B276="","",IFERROR(VLOOKUP(B276,'Cadastro'!$A$2:$H$101,3,FALSE),""))</f>
        <v/>
      </c>
      <c r="E276" s="7">
        <f>IF(B276="","",IFERROR(VLOOKUP(B276,'Cadastro'!$A$2:$H$101,4,FALSE),""))</f>
        <v/>
      </c>
      <c r="F276" s="8" t="n"/>
      <c r="G276" s="8" t="n"/>
      <c r="H276" s="8" t="n"/>
      <c r="I276" s="8" t="n"/>
      <c r="J276" s="4" t="n"/>
      <c r="K276" s="9">
        <f>IF(OR(B276="",G276="",I276=""),"",IFERROR((I276-G276)-IF(J276="",0,J276/24),""))</f>
        <v/>
      </c>
      <c r="L276" s="10">
        <f>IF(OR(B276="",F276="",G276=""),"",MAX(0,(G276-F276)*1440))</f>
        <v/>
      </c>
      <c r="M276" s="11">
        <f>IF(B276="","",IF(G276="","Falta",IF(G276&gt;F276+10/1440,"Atraso",IF(I276&lt;H276,"Saída antecipada","Presente"))))</f>
        <v/>
      </c>
      <c r="N276" s="12" t="n"/>
      <c r="O276" s="13">
        <f>IF(OR(B276="",K276=""),"",K276*24*IFERROR(VLOOKUP(B276,'Cadastro'!$A$2:$H$101,7,FALSE),0))</f>
        <v/>
      </c>
      <c r="P276" s="12" t="n"/>
    </row>
    <row r="277">
      <c r="A277" s="6" t="n"/>
      <c r="B277" s="2" t="n"/>
      <c r="C277" s="14">
        <f>IF(B277="","",IFERROR(VLOOKUP(B277,'Cadastro'!$A$2:$H$101,2,FALSE),"Não localizado"))</f>
        <v/>
      </c>
      <c r="D277" s="14">
        <f>IF(B277="","",IFERROR(VLOOKUP(B277,'Cadastro'!$A$2:$H$101,3,FALSE),""))</f>
        <v/>
      </c>
      <c r="E277" s="14">
        <f>IF(B277="","",IFERROR(VLOOKUP(B277,'Cadastro'!$A$2:$H$101,4,FALSE),""))</f>
        <v/>
      </c>
      <c r="F277" s="8" t="n"/>
      <c r="G277" s="8" t="n"/>
      <c r="H277" s="8" t="n"/>
      <c r="I277" s="8" t="n"/>
      <c r="J277" s="4" t="n"/>
      <c r="K277" s="15">
        <f>IF(OR(B277="",G277="",I277=""),"",IFERROR((I277-G277)-IF(J277="",0,J277/24),""))</f>
        <v/>
      </c>
      <c r="L277" s="16">
        <f>IF(OR(B277="",F277="",G277=""),"",MAX(0,(G277-F277)*1440))</f>
        <v/>
      </c>
      <c r="M277" s="17">
        <f>IF(B277="","",IF(G277="","Falta",IF(G277&gt;F277+10/1440,"Atraso",IF(I277&lt;H277,"Saída antecipada","Presente"))))</f>
        <v/>
      </c>
      <c r="N277" s="12" t="n"/>
      <c r="O277" s="18">
        <f>IF(OR(B277="",K277=""),"",K277*24*IFERROR(VLOOKUP(B277,'Cadastro'!$A$2:$H$101,7,FALSE),0))</f>
        <v/>
      </c>
      <c r="P277" s="12" t="n"/>
    </row>
    <row r="278">
      <c r="A278" s="6" t="n"/>
      <c r="B278" s="2" t="n"/>
      <c r="C278" s="7">
        <f>IF(B278="","",IFERROR(VLOOKUP(B278,'Cadastro'!$A$2:$H$101,2,FALSE),"Não localizado"))</f>
        <v/>
      </c>
      <c r="D278" s="7">
        <f>IF(B278="","",IFERROR(VLOOKUP(B278,'Cadastro'!$A$2:$H$101,3,FALSE),""))</f>
        <v/>
      </c>
      <c r="E278" s="7">
        <f>IF(B278="","",IFERROR(VLOOKUP(B278,'Cadastro'!$A$2:$H$101,4,FALSE),""))</f>
        <v/>
      </c>
      <c r="F278" s="8" t="n"/>
      <c r="G278" s="8" t="n"/>
      <c r="H278" s="8" t="n"/>
      <c r="I278" s="8" t="n"/>
      <c r="J278" s="4" t="n"/>
      <c r="K278" s="9">
        <f>IF(OR(B278="",G278="",I278=""),"",IFERROR((I278-G278)-IF(J278="",0,J278/24),""))</f>
        <v/>
      </c>
      <c r="L278" s="10">
        <f>IF(OR(B278="",F278="",G278=""),"",MAX(0,(G278-F278)*1440))</f>
        <v/>
      </c>
      <c r="M278" s="11">
        <f>IF(B278="","",IF(G278="","Falta",IF(G278&gt;F278+10/1440,"Atraso",IF(I278&lt;H278,"Saída antecipada","Presente"))))</f>
        <v/>
      </c>
      <c r="N278" s="12" t="n"/>
      <c r="O278" s="13">
        <f>IF(OR(B278="",K278=""),"",K278*24*IFERROR(VLOOKUP(B278,'Cadastro'!$A$2:$H$101,7,FALSE),0))</f>
        <v/>
      </c>
      <c r="P278" s="12" t="n"/>
    </row>
    <row r="279">
      <c r="A279" s="6" t="n"/>
      <c r="B279" s="2" t="n"/>
      <c r="C279" s="14">
        <f>IF(B279="","",IFERROR(VLOOKUP(B279,'Cadastro'!$A$2:$H$101,2,FALSE),"Não localizado"))</f>
        <v/>
      </c>
      <c r="D279" s="14">
        <f>IF(B279="","",IFERROR(VLOOKUP(B279,'Cadastro'!$A$2:$H$101,3,FALSE),""))</f>
        <v/>
      </c>
      <c r="E279" s="14">
        <f>IF(B279="","",IFERROR(VLOOKUP(B279,'Cadastro'!$A$2:$H$101,4,FALSE),""))</f>
        <v/>
      </c>
      <c r="F279" s="8" t="n"/>
      <c r="G279" s="8" t="n"/>
      <c r="H279" s="8" t="n"/>
      <c r="I279" s="8" t="n"/>
      <c r="J279" s="4" t="n"/>
      <c r="K279" s="15">
        <f>IF(OR(B279="",G279="",I279=""),"",IFERROR((I279-G279)-IF(J279="",0,J279/24),""))</f>
        <v/>
      </c>
      <c r="L279" s="16">
        <f>IF(OR(B279="",F279="",G279=""),"",MAX(0,(G279-F279)*1440))</f>
        <v/>
      </c>
      <c r="M279" s="17">
        <f>IF(B279="","",IF(G279="","Falta",IF(G279&gt;F279+10/1440,"Atraso",IF(I279&lt;H279,"Saída antecipada","Presente"))))</f>
        <v/>
      </c>
      <c r="N279" s="12" t="n"/>
      <c r="O279" s="18">
        <f>IF(OR(B279="",K279=""),"",K279*24*IFERROR(VLOOKUP(B279,'Cadastro'!$A$2:$H$101,7,FALSE),0))</f>
        <v/>
      </c>
      <c r="P279" s="12" t="n"/>
    </row>
    <row r="280">
      <c r="A280" s="6" t="n"/>
      <c r="B280" s="2" t="n"/>
      <c r="C280" s="7">
        <f>IF(B280="","",IFERROR(VLOOKUP(B280,'Cadastro'!$A$2:$H$101,2,FALSE),"Não localizado"))</f>
        <v/>
      </c>
      <c r="D280" s="7">
        <f>IF(B280="","",IFERROR(VLOOKUP(B280,'Cadastro'!$A$2:$H$101,3,FALSE),""))</f>
        <v/>
      </c>
      <c r="E280" s="7">
        <f>IF(B280="","",IFERROR(VLOOKUP(B280,'Cadastro'!$A$2:$H$101,4,FALSE),""))</f>
        <v/>
      </c>
      <c r="F280" s="8" t="n"/>
      <c r="G280" s="8" t="n"/>
      <c r="H280" s="8" t="n"/>
      <c r="I280" s="8" t="n"/>
      <c r="J280" s="4" t="n"/>
      <c r="K280" s="9">
        <f>IF(OR(B280="",G280="",I280=""),"",IFERROR((I280-G280)-IF(J280="",0,J280/24),""))</f>
        <v/>
      </c>
      <c r="L280" s="10">
        <f>IF(OR(B280="",F280="",G280=""),"",MAX(0,(G280-F280)*1440))</f>
        <v/>
      </c>
      <c r="M280" s="11">
        <f>IF(B280="","",IF(G280="","Falta",IF(G280&gt;F280+10/1440,"Atraso",IF(I280&lt;H280,"Saída antecipada","Presente"))))</f>
        <v/>
      </c>
      <c r="N280" s="12" t="n"/>
      <c r="O280" s="13">
        <f>IF(OR(B280="",K280=""),"",K280*24*IFERROR(VLOOKUP(B280,'Cadastro'!$A$2:$H$101,7,FALSE),0))</f>
        <v/>
      </c>
      <c r="P280" s="12" t="n"/>
    </row>
    <row r="281">
      <c r="A281" s="6" t="n"/>
      <c r="B281" s="2" t="n"/>
      <c r="C281" s="14">
        <f>IF(B281="","",IFERROR(VLOOKUP(B281,'Cadastro'!$A$2:$H$101,2,FALSE),"Não localizado"))</f>
        <v/>
      </c>
      <c r="D281" s="14">
        <f>IF(B281="","",IFERROR(VLOOKUP(B281,'Cadastro'!$A$2:$H$101,3,FALSE),""))</f>
        <v/>
      </c>
      <c r="E281" s="14">
        <f>IF(B281="","",IFERROR(VLOOKUP(B281,'Cadastro'!$A$2:$H$101,4,FALSE),""))</f>
        <v/>
      </c>
      <c r="F281" s="8" t="n"/>
      <c r="G281" s="8" t="n"/>
      <c r="H281" s="8" t="n"/>
      <c r="I281" s="8" t="n"/>
      <c r="J281" s="4" t="n"/>
      <c r="K281" s="15">
        <f>IF(OR(B281="",G281="",I281=""),"",IFERROR((I281-G281)-IF(J281="",0,J281/24),""))</f>
        <v/>
      </c>
      <c r="L281" s="16">
        <f>IF(OR(B281="",F281="",G281=""),"",MAX(0,(G281-F281)*1440))</f>
        <v/>
      </c>
      <c r="M281" s="17">
        <f>IF(B281="","",IF(G281="","Falta",IF(G281&gt;F281+10/1440,"Atraso",IF(I281&lt;H281,"Saída antecipada","Presente"))))</f>
        <v/>
      </c>
      <c r="N281" s="12" t="n"/>
      <c r="O281" s="18">
        <f>IF(OR(B281="",K281=""),"",K281*24*IFERROR(VLOOKUP(B281,'Cadastro'!$A$2:$H$101,7,FALSE),0))</f>
        <v/>
      </c>
      <c r="P281" s="12" t="n"/>
    </row>
    <row r="282">
      <c r="A282" s="6" t="n"/>
      <c r="B282" s="2" t="n"/>
      <c r="C282" s="7">
        <f>IF(B282="","",IFERROR(VLOOKUP(B282,'Cadastro'!$A$2:$H$101,2,FALSE),"Não localizado"))</f>
        <v/>
      </c>
      <c r="D282" s="7">
        <f>IF(B282="","",IFERROR(VLOOKUP(B282,'Cadastro'!$A$2:$H$101,3,FALSE),""))</f>
        <v/>
      </c>
      <c r="E282" s="7">
        <f>IF(B282="","",IFERROR(VLOOKUP(B282,'Cadastro'!$A$2:$H$101,4,FALSE),""))</f>
        <v/>
      </c>
      <c r="F282" s="8" t="n"/>
      <c r="G282" s="8" t="n"/>
      <c r="H282" s="8" t="n"/>
      <c r="I282" s="8" t="n"/>
      <c r="J282" s="4" t="n"/>
      <c r="K282" s="9">
        <f>IF(OR(B282="",G282="",I282=""),"",IFERROR((I282-G282)-IF(J282="",0,J282/24),""))</f>
        <v/>
      </c>
      <c r="L282" s="10">
        <f>IF(OR(B282="",F282="",G282=""),"",MAX(0,(G282-F282)*1440))</f>
        <v/>
      </c>
      <c r="M282" s="11">
        <f>IF(B282="","",IF(G282="","Falta",IF(G282&gt;F282+10/1440,"Atraso",IF(I282&lt;H282,"Saída antecipada","Presente"))))</f>
        <v/>
      </c>
      <c r="N282" s="12" t="n"/>
      <c r="O282" s="13">
        <f>IF(OR(B282="",K282=""),"",K282*24*IFERROR(VLOOKUP(B282,'Cadastro'!$A$2:$H$101,7,FALSE),0))</f>
        <v/>
      </c>
      <c r="P282" s="12" t="n"/>
    </row>
    <row r="283">
      <c r="A283" s="6" t="n"/>
      <c r="B283" s="2" t="n"/>
      <c r="C283" s="14">
        <f>IF(B283="","",IFERROR(VLOOKUP(B283,'Cadastro'!$A$2:$H$101,2,FALSE),"Não localizado"))</f>
        <v/>
      </c>
      <c r="D283" s="14">
        <f>IF(B283="","",IFERROR(VLOOKUP(B283,'Cadastro'!$A$2:$H$101,3,FALSE),""))</f>
        <v/>
      </c>
      <c r="E283" s="14">
        <f>IF(B283="","",IFERROR(VLOOKUP(B283,'Cadastro'!$A$2:$H$101,4,FALSE),""))</f>
        <v/>
      </c>
      <c r="F283" s="8" t="n"/>
      <c r="G283" s="8" t="n"/>
      <c r="H283" s="8" t="n"/>
      <c r="I283" s="8" t="n"/>
      <c r="J283" s="4" t="n"/>
      <c r="K283" s="15">
        <f>IF(OR(B283="",G283="",I283=""),"",IFERROR((I283-G283)-IF(J283="",0,J283/24),""))</f>
        <v/>
      </c>
      <c r="L283" s="16">
        <f>IF(OR(B283="",F283="",G283=""),"",MAX(0,(G283-F283)*1440))</f>
        <v/>
      </c>
      <c r="M283" s="17">
        <f>IF(B283="","",IF(G283="","Falta",IF(G283&gt;F283+10/1440,"Atraso",IF(I283&lt;H283,"Saída antecipada","Presente"))))</f>
        <v/>
      </c>
      <c r="N283" s="12" t="n"/>
      <c r="O283" s="18">
        <f>IF(OR(B283="",K283=""),"",K283*24*IFERROR(VLOOKUP(B283,'Cadastro'!$A$2:$H$101,7,FALSE),0))</f>
        <v/>
      </c>
      <c r="P283" s="12" t="n"/>
    </row>
    <row r="284">
      <c r="A284" s="6" t="n"/>
      <c r="B284" s="2" t="n"/>
      <c r="C284" s="7">
        <f>IF(B284="","",IFERROR(VLOOKUP(B284,'Cadastro'!$A$2:$H$101,2,FALSE),"Não localizado"))</f>
        <v/>
      </c>
      <c r="D284" s="7">
        <f>IF(B284="","",IFERROR(VLOOKUP(B284,'Cadastro'!$A$2:$H$101,3,FALSE),""))</f>
        <v/>
      </c>
      <c r="E284" s="7">
        <f>IF(B284="","",IFERROR(VLOOKUP(B284,'Cadastro'!$A$2:$H$101,4,FALSE),""))</f>
        <v/>
      </c>
      <c r="F284" s="8" t="n"/>
      <c r="G284" s="8" t="n"/>
      <c r="H284" s="8" t="n"/>
      <c r="I284" s="8" t="n"/>
      <c r="J284" s="4" t="n"/>
      <c r="K284" s="9">
        <f>IF(OR(B284="",G284="",I284=""),"",IFERROR((I284-G284)-IF(J284="",0,J284/24),""))</f>
        <v/>
      </c>
      <c r="L284" s="10">
        <f>IF(OR(B284="",F284="",G284=""),"",MAX(0,(G284-F284)*1440))</f>
        <v/>
      </c>
      <c r="M284" s="11">
        <f>IF(B284="","",IF(G284="","Falta",IF(G284&gt;F284+10/1440,"Atraso",IF(I284&lt;H284,"Saída antecipada","Presente"))))</f>
        <v/>
      </c>
      <c r="N284" s="12" t="n"/>
      <c r="O284" s="13">
        <f>IF(OR(B284="",K284=""),"",K284*24*IFERROR(VLOOKUP(B284,'Cadastro'!$A$2:$H$101,7,FALSE),0))</f>
        <v/>
      </c>
      <c r="P284" s="12" t="n"/>
    </row>
    <row r="285">
      <c r="A285" s="6" t="n"/>
      <c r="B285" s="2" t="n"/>
      <c r="C285" s="14">
        <f>IF(B285="","",IFERROR(VLOOKUP(B285,'Cadastro'!$A$2:$H$101,2,FALSE),"Não localizado"))</f>
        <v/>
      </c>
      <c r="D285" s="14">
        <f>IF(B285="","",IFERROR(VLOOKUP(B285,'Cadastro'!$A$2:$H$101,3,FALSE),""))</f>
        <v/>
      </c>
      <c r="E285" s="14">
        <f>IF(B285="","",IFERROR(VLOOKUP(B285,'Cadastro'!$A$2:$H$101,4,FALSE),""))</f>
        <v/>
      </c>
      <c r="F285" s="8" t="n"/>
      <c r="G285" s="8" t="n"/>
      <c r="H285" s="8" t="n"/>
      <c r="I285" s="8" t="n"/>
      <c r="J285" s="4" t="n"/>
      <c r="K285" s="15">
        <f>IF(OR(B285="",G285="",I285=""),"",IFERROR((I285-G285)-IF(J285="",0,J285/24),""))</f>
        <v/>
      </c>
      <c r="L285" s="16">
        <f>IF(OR(B285="",F285="",G285=""),"",MAX(0,(G285-F285)*1440))</f>
        <v/>
      </c>
      <c r="M285" s="17">
        <f>IF(B285="","",IF(G285="","Falta",IF(G285&gt;F285+10/1440,"Atraso",IF(I285&lt;H285,"Saída antecipada","Presente"))))</f>
        <v/>
      </c>
      <c r="N285" s="12" t="n"/>
      <c r="O285" s="18">
        <f>IF(OR(B285="",K285=""),"",K285*24*IFERROR(VLOOKUP(B285,'Cadastro'!$A$2:$H$101,7,FALSE),0))</f>
        <v/>
      </c>
      <c r="P285" s="12" t="n"/>
    </row>
    <row r="286">
      <c r="A286" s="6" t="n"/>
      <c r="B286" s="2" t="n"/>
      <c r="C286" s="7">
        <f>IF(B286="","",IFERROR(VLOOKUP(B286,'Cadastro'!$A$2:$H$101,2,FALSE),"Não localizado"))</f>
        <v/>
      </c>
      <c r="D286" s="7">
        <f>IF(B286="","",IFERROR(VLOOKUP(B286,'Cadastro'!$A$2:$H$101,3,FALSE),""))</f>
        <v/>
      </c>
      <c r="E286" s="7">
        <f>IF(B286="","",IFERROR(VLOOKUP(B286,'Cadastro'!$A$2:$H$101,4,FALSE),""))</f>
        <v/>
      </c>
      <c r="F286" s="8" t="n"/>
      <c r="G286" s="8" t="n"/>
      <c r="H286" s="8" t="n"/>
      <c r="I286" s="8" t="n"/>
      <c r="J286" s="4" t="n"/>
      <c r="K286" s="9">
        <f>IF(OR(B286="",G286="",I286=""),"",IFERROR((I286-G286)-IF(J286="",0,J286/24),""))</f>
        <v/>
      </c>
      <c r="L286" s="10">
        <f>IF(OR(B286="",F286="",G286=""),"",MAX(0,(G286-F286)*1440))</f>
        <v/>
      </c>
      <c r="M286" s="11">
        <f>IF(B286="","",IF(G286="","Falta",IF(G286&gt;F286+10/1440,"Atraso",IF(I286&lt;H286,"Saída antecipada","Presente"))))</f>
        <v/>
      </c>
      <c r="N286" s="12" t="n"/>
      <c r="O286" s="13">
        <f>IF(OR(B286="",K286=""),"",K286*24*IFERROR(VLOOKUP(B286,'Cadastro'!$A$2:$H$101,7,FALSE),0))</f>
        <v/>
      </c>
      <c r="P286" s="12" t="n"/>
    </row>
    <row r="287">
      <c r="A287" s="6" t="n"/>
      <c r="B287" s="2" t="n"/>
      <c r="C287" s="14">
        <f>IF(B287="","",IFERROR(VLOOKUP(B287,'Cadastro'!$A$2:$H$101,2,FALSE),"Não localizado"))</f>
        <v/>
      </c>
      <c r="D287" s="14">
        <f>IF(B287="","",IFERROR(VLOOKUP(B287,'Cadastro'!$A$2:$H$101,3,FALSE),""))</f>
        <v/>
      </c>
      <c r="E287" s="14">
        <f>IF(B287="","",IFERROR(VLOOKUP(B287,'Cadastro'!$A$2:$H$101,4,FALSE),""))</f>
        <v/>
      </c>
      <c r="F287" s="8" t="n"/>
      <c r="G287" s="8" t="n"/>
      <c r="H287" s="8" t="n"/>
      <c r="I287" s="8" t="n"/>
      <c r="J287" s="4" t="n"/>
      <c r="K287" s="15">
        <f>IF(OR(B287="",G287="",I287=""),"",IFERROR((I287-G287)-IF(J287="",0,J287/24),""))</f>
        <v/>
      </c>
      <c r="L287" s="16">
        <f>IF(OR(B287="",F287="",G287=""),"",MAX(0,(G287-F287)*1440))</f>
        <v/>
      </c>
      <c r="M287" s="17">
        <f>IF(B287="","",IF(G287="","Falta",IF(G287&gt;F287+10/1440,"Atraso",IF(I287&lt;H287,"Saída antecipada","Presente"))))</f>
        <v/>
      </c>
      <c r="N287" s="12" t="n"/>
      <c r="O287" s="18">
        <f>IF(OR(B287="",K287=""),"",K287*24*IFERROR(VLOOKUP(B287,'Cadastro'!$A$2:$H$101,7,FALSE),0))</f>
        <v/>
      </c>
      <c r="P287" s="12" t="n"/>
    </row>
    <row r="288">
      <c r="A288" s="6" t="n"/>
      <c r="B288" s="2" t="n"/>
      <c r="C288" s="7">
        <f>IF(B288="","",IFERROR(VLOOKUP(B288,'Cadastro'!$A$2:$H$101,2,FALSE),"Não localizado"))</f>
        <v/>
      </c>
      <c r="D288" s="7">
        <f>IF(B288="","",IFERROR(VLOOKUP(B288,'Cadastro'!$A$2:$H$101,3,FALSE),""))</f>
        <v/>
      </c>
      <c r="E288" s="7">
        <f>IF(B288="","",IFERROR(VLOOKUP(B288,'Cadastro'!$A$2:$H$101,4,FALSE),""))</f>
        <v/>
      </c>
      <c r="F288" s="8" t="n"/>
      <c r="G288" s="8" t="n"/>
      <c r="H288" s="8" t="n"/>
      <c r="I288" s="8" t="n"/>
      <c r="J288" s="4" t="n"/>
      <c r="K288" s="9">
        <f>IF(OR(B288="",G288="",I288=""),"",IFERROR((I288-G288)-IF(J288="",0,J288/24),""))</f>
        <v/>
      </c>
      <c r="L288" s="10">
        <f>IF(OR(B288="",F288="",G288=""),"",MAX(0,(G288-F288)*1440))</f>
        <v/>
      </c>
      <c r="M288" s="11">
        <f>IF(B288="","",IF(G288="","Falta",IF(G288&gt;F288+10/1440,"Atraso",IF(I288&lt;H288,"Saída antecipada","Presente"))))</f>
        <v/>
      </c>
      <c r="N288" s="12" t="n"/>
      <c r="O288" s="13">
        <f>IF(OR(B288="",K288=""),"",K288*24*IFERROR(VLOOKUP(B288,'Cadastro'!$A$2:$H$101,7,FALSE),0))</f>
        <v/>
      </c>
      <c r="P288" s="12" t="n"/>
    </row>
    <row r="289">
      <c r="A289" s="6" t="n"/>
      <c r="B289" s="2" t="n"/>
      <c r="C289" s="14">
        <f>IF(B289="","",IFERROR(VLOOKUP(B289,'Cadastro'!$A$2:$H$101,2,FALSE),"Não localizado"))</f>
        <v/>
      </c>
      <c r="D289" s="14">
        <f>IF(B289="","",IFERROR(VLOOKUP(B289,'Cadastro'!$A$2:$H$101,3,FALSE),""))</f>
        <v/>
      </c>
      <c r="E289" s="14">
        <f>IF(B289="","",IFERROR(VLOOKUP(B289,'Cadastro'!$A$2:$H$101,4,FALSE),""))</f>
        <v/>
      </c>
      <c r="F289" s="8" t="n"/>
      <c r="G289" s="8" t="n"/>
      <c r="H289" s="8" t="n"/>
      <c r="I289" s="8" t="n"/>
      <c r="J289" s="4" t="n"/>
      <c r="K289" s="15">
        <f>IF(OR(B289="",G289="",I289=""),"",IFERROR((I289-G289)-IF(J289="",0,J289/24),""))</f>
        <v/>
      </c>
      <c r="L289" s="16">
        <f>IF(OR(B289="",F289="",G289=""),"",MAX(0,(G289-F289)*1440))</f>
        <v/>
      </c>
      <c r="M289" s="17">
        <f>IF(B289="","",IF(G289="","Falta",IF(G289&gt;F289+10/1440,"Atraso",IF(I289&lt;H289,"Saída antecipada","Presente"))))</f>
        <v/>
      </c>
      <c r="N289" s="12" t="n"/>
      <c r="O289" s="18">
        <f>IF(OR(B289="",K289=""),"",K289*24*IFERROR(VLOOKUP(B289,'Cadastro'!$A$2:$H$101,7,FALSE),0))</f>
        <v/>
      </c>
      <c r="P289" s="12" t="n"/>
    </row>
    <row r="290">
      <c r="A290" s="6" t="n"/>
      <c r="B290" s="2" t="n"/>
      <c r="C290" s="7">
        <f>IF(B290="","",IFERROR(VLOOKUP(B290,'Cadastro'!$A$2:$H$101,2,FALSE),"Não localizado"))</f>
        <v/>
      </c>
      <c r="D290" s="7">
        <f>IF(B290="","",IFERROR(VLOOKUP(B290,'Cadastro'!$A$2:$H$101,3,FALSE),""))</f>
        <v/>
      </c>
      <c r="E290" s="7">
        <f>IF(B290="","",IFERROR(VLOOKUP(B290,'Cadastro'!$A$2:$H$101,4,FALSE),""))</f>
        <v/>
      </c>
      <c r="F290" s="8" t="n"/>
      <c r="G290" s="8" t="n"/>
      <c r="H290" s="8" t="n"/>
      <c r="I290" s="8" t="n"/>
      <c r="J290" s="4" t="n"/>
      <c r="K290" s="9">
        <f>IF(OR(B290="",G290="",I290=""),"",IFERROR((I290-G290)-IF(J290="",0,J290/24),""))</f>
        <v/>
      </c>
      <c r="L290" s="10">
        <f>IF(OR(B290="",F290="",G290=""),"",MAX(0,(G290-F290)*1440))</f>
        <v/>
      </c>
      <c r="M290" s="11">
        <f>IF(B290="","",IF(G290="","Falta",IF(G290&gt;F290+10/1440,"Atraso",IF(I290&lt;H290,"Saída antecipada","Presente"))))</f>
        <v/>
      </c>
      <c r="N290" s="12" t="n"/>
      <c r="O290" s="13">
        <f>IF(OR(B290="",K290=""),"",K290*24*IFERROR(VLOOKUP(B290,'Cadastro'!$A$2:$H$101,7,FALSE),0))</f>
        <v/>
      </c>
      <c r="P290" s="12" t="n"/>
    </row>
    <row r="291">
      <c r="A291" s="6" t="n"/>
      <c r="B291" s="2" t="n"/>
      <c r="C291" s="14">
        <f>IF(B291="","",IFERROR(VLOOKUP(B291,'Cadastro'!$A$2:$H$101,2,FALSE),"Não localizado"))</f>
        <v/>
      </c>
      <c r="D291" s="14">
        <f>IF(B291="","",IFERROR(VLOOKUP(B291,'Cadastro'!$A$2:$H$101,3,FALSE),""))</f>
        <v/>
      </c>
      <c r="E291" s="14">
        <f>IF(B291="","",IFERROR(VLOOKUP(B291,'Cadastro'!$A$2:$H$101,4,FALSE),""))</f>
        <v/>
      </c>
      <c r="F291" s="8" t="n"/>
      <c r="G291" s="8" t="n"/>
      <c r="H291" s="8" t="n"/>
      <c r="I291" s="8" t="n"/>
      <c r="J291" s="4" t="n"/>
      <c r="K291" s="15">
        <f>IF(OR(B291="",G291="",I291=""),"",IFERROR((I291-G291)-IF(J291="",0,J291/24),""))</f>
        <v/>
      </c>
      <c r="L291" s="16">
        <f>IF(OR(B291="",F291="",G291=""),"",MAX(0,(G291-F291)*1440))</f>
        <v/>
      </c>
      <c r="M291" s="17">
        <f>IF(B291="","",IF(G291="","Falta",IF(G291&gt;F291+10/1440,"Atraso",IF(I291&lt;H291,"Saída antecipada","Presente"))))</f>
        <v/>
      </c>
      <c r="N291" s="12" t="n"/>
      <c r="O291" s="18">
        <f>IF(OR(B291="",K291=""),"",K291*24*IFERROR(VLOOKUP(B291,'Cadastro'!$A$2:$H$101,7,FALSE),0))</f>
        <v/>
      </c>
      <c r="P291" s="12" t="n"/>
    </row>
    <row r="292">
      <c r="A292" s="6" t="n"/>
      <c r="B292" s="2" t="n"/>
      <c r="C292" s="7">
        <f>IF(B292="","",IFERROR(VLOOKUP(B292,'Cadastro'!$A$2:$H$101,2,FALSE),"Não localizado"))</f>
        <v/>
      </c>
      <c r="D292" s="7">
        <f>IF(B292="","",IFERROR(VLOOKUP(B292,'Cadastro'!$A$2:$H$101,3,FALSE),""))</f>
        <v/>
      </c>
      <c r="E292" s="7">
        <f>IF(B292="","",IFERROR(VLOOKUP(B292,'Cadastro'!$A$2:$H$101,4,FALSE),""))</f>
        <v/>
      </c>
      <c r="F292" s="8" t="n"/>
      <c r="G292" s="8" t="n"/>
      <c r="H292" s="8" t="n"/>
      <c r="I292" s="8" t="n"/>
      <c r="J292" s="4" t="n"/>
      <c r="K292" s="9">
        <f>IF(OR(B292="",G292="",I292=""),"",IFERROR((I292-G292)-IF(J292="",0,J292/24),""))</f>
        <v/>
      </c>
      <c r="L292" s="10">
        <f>IF(OR(B292="",F292="",G292=""),"",MAX(0,(G292-F292)*1440))</f>
        <v/>
      </c>
      <c r="M292" s="11">
        <f>IF(B292="","",IF(G292="","Falta",IF(G292&gt;F292+10/1440,"Atraso",IF(I292&lt;H292,"Saída antecipada","Presente"))))</f>
        <v/>
      </c>
      <c r="N292" s="12" t="n"/>
      <c r="O292" s="13">
        <f>IF(OR(B292="",K292=""),"",K292*24*IFERROR(VLOOKUP(B292,'Cadastro'!$A$2:$H$101,7,FALSE),0))</f>
        <v/>
      </c>
      <c r="P292" s="12" t="n"/>
    </row>
    <row r="293">
      <c r="A293" s="6" t="n"/>
      <c r="B293" s="2" t="n"/>
      <c r="C293" s="14">
        <f>IF(B293="","",IFERROR(VLOOKUP(B293,'Cadastro'!$A$2:$H$101,2,FALSE),"Não localizado"))</f>
        <v/>
      </c>
      <c r="D293" s="14">
        <f>IF(B293="","",IFERROR(VLOOKUP(B293,'Cadastro'!$A$2:$H$101,3,FALSE),""))</f>
        <v/>
      </c>
      <c r="E293" s="14">
        <f>IF(B293="","",IFERROR(VLOOKUP(B293,'Cadastro'!$A$2:$H$101,4,FALSE),""))</f>
        <v/>
      </c>
      <c r="F293" s="8" t="n"/>
      <c r="G293" s="8" t="n"/>
      <c r="H293" s="8" t="n"/>
      <c r="I293" s="8" t="n"/>
      <c r="J293" s="4" t="n"/>
      <c r="K293" s="15">
        <f>IF(OR(B293="",G293="",I293=""),"",IFERROR((I293-G293)-IF(J293="",0,J293/24),""))</f>
        <v/>
      </c>
      <c r="L293" s="16">
        <f>IF(OR(B293="",F293="",G293=""),"",MAX(0,(G293-F293)*1440))</f>
        <v/>
      </c>
      <c r="M293" s="17">
        <f>IF(B293="","",IF(G293="","Falta",IF(G293&gt;F293+10/1440,"Atraso",IF(I293&lt;H293,"Saída antecipada","Presente"))))</f>
        <v/>
      </c>
      <c r="N293" s="12" t="n"/>
      <c r="O293" s="18">
        <f>IF(OR(B293="",K293=""),"",K293*24*IFERROR(VLOOKUP(B293,'Cadastro'!$A$2:$H$101,7,FALSE),0))</f>
        <v/>
      </c>
      <c r="P293" s="12" t="n"/>
    </row>
    <row r="294">
      <c r="A294" s="6" t="n"/>
      <c r="B294" s="2" t="n"/>
      <c r="C294" s="7">
        <f>IF(B294="","",IFERROR(VLOOKUP(B294,'Cadastro'!$A$2:$H$101,2,FALSE),"Não localizado"))</f>
        <v/>
      </c>
      <c r="D294" s="7">
        <f>IF(B294="","",IFERROR(VLOOKUP(B294,'Cadastro'!$A$2:$H$101,3,FALSE),""))</f>
        <v/>
      </c>
      <c r="E294" s="7">
        <f>IF(B294="","",IFERROR(VLOOKUP(B294,'Cadastro'!$A$2:$H$101,4,FALSE),""))</f>
        <v/>
      </c>
      <c r="F294" s="8" t="n"/>
      <c r="G294" s="8" t="n"/>
      <c r="H294" s="8" t="n"/>
      <c r="I294" s="8" t="n"/>
      <c r="J294" s="4" t="n"/>
      <c r="K294" s="9">
        <f>IF(OR(B294="",G294="",I294=""),"",IFERROR((I294-G294)-IF(J294="",0,J294/24),""))</f>
        <v/>
      </c>
      <c r="L294" s="10">
        <f>IF(OR(B294="",F294="",G294=""),"",MAX(0,(G294-F294)*1440))</f>
        <v/>
      </c>
      <c r="M294" s="11">
        <f>IF(B294="","",IF(G294="","Falta",IF(G294&gt;F294+10/1440,"Atraso",IF(I294&lt;H294,"Saída antecipada","Presente"))))</f>
        <v/>
      </c>
      <c r="N294" s="12" t="n"/>
      <c r="O294" s="13">
        <f>IF(OR(B294="",K294=""),"",K294*24*IFERROR(VLOOKUP(B294,'Cadastro'!$A$2:$H$101,7,FALSE),0))</f>
        <v/>
      </c>
      <c r="P294" s="12" t="n"/>
    </row>
    <row r="295">
      <c r="A295" s="6" t="n"/>
      <c r="B295" s="2" t="n"/>
      <c r="C295" s="14">
        <f>IF(B295="","",IFERROR(VLOOKUP(B295,'Cadastro'!$A$2:$H$101,2,FALSE),"Não localizado"))</f>
        <v/>
      </c>
      <c r="D295" s="14">
        <f>IF(B295="","",IFERROR(VLOOKUP(B295,'Cadastro'!$A$2:$H$101,3,FALSE),""))</f>
        <v/>
      </c>
      <c r="E295" s="14">
        <f>IF(B295="","",IFERROR(VLOOKUP(B295,'Cadastro'!$A$2:$H$101,4,FALSE),""))</f>
        <v/>
      </c>
      <c r="F295" s="8" t="n"/>
      <c r="G295" s="8" t="n"/>
      <c r="H295" s="8" t="n"/>
      <c r="I295" s="8" t="n"/>
      <c r="J295" s="4" t="n"/>
      <c r="K295" s="15">
        <f>IF(OR(B295="",G295="",I295=""),"",IFERROR((I295-G295)-IF(J295="",0,J295/24),""))</f>
        <v/>
      </c>
      <c r="L295" s="16">
        <f>IF(OR(B295="",F295="",G295=""),"",MAX(0,(G295-F295)*1440))</f>
        <v/>
      </c>
      <c r="M295" s="17">
        <f>IF(B295="","",IF(G295="","Falta",IF(G295&gt;F295+10/1440,"Atraso",IF(I295&lt;H295,"Saída antecipada","Presente"))))</f>
        <v/>
      </c>
      <c r="N295" s="12" t="n"/>
      <c r="O295" s="18">
        <f>IF(OR(B295="",K295=""),"",K295*24*IFERROR(VLOOKUP(B295,'Cadastro'!$A$2:$H$101,7,FALSE),0))</f>
        <v/>
      </c>
      <c r="P295" s="12" t="n"/>
    </row>
    <row r="296">
      <c r="A296" s="6" t="n"/>
      <c r="B296" s="2" t="n"/>
      <c r="C296" s="7">
        <f>IF(B296="","",IFERROR(VLOOKUP(B296,'Cadastro'!$A$2:$H$101,2,FALSE),"Não localizado"))</f>
        <v/>
      </c>
      <c r="D296" s="7">
        <f>IF(B296="","",IFERROR(VLOOKUP(B296,'Cadastro'!$A$2:$H$101,3,FALSE),""))</f>
        <v/>
      </c>
      <c r="E296" s="7">
        <f>IF(B296="","",IFERROR(VLOOKUP(B296,'Cadastro'!$A$2:$H$101,4,FALSE),""))</f>
        <v/>
      </c>
      <c r="F296" s="8" t="n"/>
      <c r="G296" s="8" t="n"/>
      <c r="H296" s="8" t="n"/>
      <c r="I296" s="8" t="n"/>
      <c r="J296" s="4" t="n"/>
      <c r="K296" s="9">
        <f>IF(OR(B296="",G296="",I296=""),"",IFERROR((I296-G296)-IF(J296="",0,J296/24),""))</f>
        <v/>
      </c>
      <c r="L296" s="10">
        <f>IF(OR(B296="",F296="",G296=""),"",MAX(0,(G296-F296)*1440))</f>
        <v/>
      </c>
      <c r="M296" s="11">
        <f>IF(B296="","",IF(G296="","Falta",IF(G296&gt;F296+10/1440,"Atraso",IF(I296&lt;H296,"Saída antecipada","Presente"))))</f>
        <v/>
      </c>
      <c r="N296" s="12" t="n"/>
      <c r="O296" s="13">
        <f>IF(OR(B296="",K296=""),"",K296*24*IFERROR(VLOOKUP(B296,'Cadastro'!$A$2:$H$101,7,FALSE),0))</f>
        <v/>
      </c>
      <c r="P296" s="12" t="n"/>
    </row>
    <row r="297">
      <c r="A297" s="6" t="n"/>
      <c r="B297" s="2" t="n"/>
      <c r="C297" s="14">
        <f>IF(B297="","",IFERROR(VLOOKUP(B297,'Cadastro'!$A$2:$H$101,2,FALSE),"Não localizado"))</f>
        <v/>
      </c>
      <c r="D297" s="14">
        <f>IF(B297="","",IFERROR(VLOOKUP(B297,'Cadastro'!$A$2:$H$101,3,FALSE),""))</f>
        <v/>
      </c>
      <c r="E297" s="14">
        <f>IF(B297="","",IFERROR(VLOOKUP(B297,'Cadastro'!$A$2:$H$101,4,FALSE),""))</f>
        <v/>
      </c>
      <c r="F297" s="8" t="n"/>
      <c r="G297" s="8" t="n"/>
      <c r="H297" s="8" t="n"/>
      <c r="I297" s="8" t="n"/>
      <c r="J297" s="4" t="n"/>
      <c r="K297" s="15">
        <f>IF(OR(B297="",G297="",I297=""),"",IFERROR((I297-G297)-IF(J297="",0,J297/24),""))</f>
        <v/>
      </c>
      <c r="L297" s="16">
        <f>IF(OR(B297="",F297="",G297=""),"",MAX(0,(G297-F297)*1440))</f>
        <v/>
      </c>
      <c r="M297" s="17">
        <f>IF(B297="","",IF(G297="","Falta",IF(G297&gt;F297+10/1440,"Atraso",IF(I297&lt;H297,"Saída antecipada","Presente"))))</f>
        <v/>
      </c>
      <c r="N297" s="12" t="n"/>
      <c r="O297" s="18">
        <f>IF(OR(B297="",K297=""),"",K297*24*IFERROR(VLOOKUP(B297,'Cadastro'!$A$2:$H$101,7,FALSE),0))</f>
        <v/>
      </c>
      <c r="P297" s="12" t="n"/>
    </row>
    <row r="298">
      <c r="A298" s="6" t="n"/>
      <c r="B298" s="2" t="n"/>
      <c r="C298" s="7">
        <f>IF(B298="","",IFERROR(VLOOKUP(B298,'Cadastro'!$A$2:$H$101,2,FALSE),"Não localizado"))</f>
        <v/>
      </c>
      <c r="D298" s="7">
        <f>IF(B298="","",IFERROR(VLOOKUP(B298,'Cadastro'!$A$2:$H$101,3,FALSE),""))</f>
        <v/>
      </c>
      <c r="E298" s="7">
        <f>IF(B298="","",IFERROR(VLOOKUP(B298,'Cadastro'!$A$2:$H$101,4,FALSE),""))</f>
        <v/>
      </c>
      <c r="F298" s="8" t="n"/>
      <c r="G298" s="8" t="n"/>
      <c r="H298" s="8" t="n"/>
      <c r="I298" s="8" t="n"/>
      <c r="J298" s="4" t="n"/>
      <c r="K298" s="9">
        <f>IF(OR(B298="",G298="",I298=""),"",IFERROR((I298-G298)-IF(J298="",0,J298/24),""))</f>
        <v/>
      </c>
      <c r="L298" s="10">
        <f>IF(OR(B298="",F298="",G298=""),"",MAX(0,(G298-F298)*1440))</f>
        <v/>
      </c>
      <c r="M298" s="11">
        <f>IF(B298="","",IF(G298="","Falta",IF(G298&gt;F298+10/1440,"Atraso",IF(I298&lt;H298,"Saída antecipada","Presente"))))</f>
        <v/>
      </c>
      <c r="N298" s="12" t="n"/>
      <c r="O298" s="13">
        <f>IF(OR(B298="",K298=""),"",K298*24*IFERROR(VLOOKUP(B298,'Cadastro'!$A$2:$H$101,7,FALSE),0))</f>
        <v/>
      </c>
      <c r="P298" s="12" t="n"/>
    </row>
    <row r="299">
      <c r="A299" s="6" t="n"/>
      <c r="B299" s="2" t="n"/>
      <c r="C299" s="14">
        <f>IF(B299="","",IFERROR(VLOOKUP(B299,'Cadastro'!$A$2:$H$101,2,FALSE),"Não localizado"))</f>
        <v/>
      </c>
      <c r="D299" s="14">
        <f>IF(B299="","",IFERROR(VLOOKUP(B299,'Cadastro'!$A$2:$H$101,3,FALSE),""))</f>
        <v/>
      </c>
      <c r="E299" s="14">
        <f>IF(B299="","",IFERROR(VLOOKUP(B299,'Cadastro'!$A$2:$H$101,4,FALSE),""))</f>
        <v/>
      </c>
      <c r="F299" s="8" t="n"/>
      <c r="G299" s="8" t="n"/>
      <c r="H299" s="8" t="n"/>
      <c r="I299" s="8" t="n"/>
      <c r="J299" s="4" t="n"/>
      <c r="K299" s="15">
        <f>IF(OR(B299="",G299="",I299=""),"",IFERROR((I299-G299)-IF(J299="",0,J299/24),""))</f>
        <v/>
      </c>
      <c r="L299" s="16">
        <f>IF(OR(B299="",F299="",G299=""),"",MAX(0,(G299-F299)*1440))</f>
        <v/>
      </c>
      <c r="M299" s="17">
        <f>IF(B299="","",IF(G299="","Falta",IF(G299&gt;F299+10/1440,"Atraso",IF(I299&lt;H299,"Saída antecipada","Presente"))))</f>
        <v/>
      </c>
      <c r="N299" s="12" t="n"/>
      <c r="O299" s="18">
        <f>IF(OR(B299="",K299=""),"",K299*24*IFERROR(VLOOKUP(B299,'Cadastro'!$A$2:$H$101,7,FALSE),0))</f>
        <v/>
      </c>
      <c r="P299" s="12" t="n"/>
    </row>
    <row r="300">
      <c r="A300" s="6" t="n"/>
      <c r="B300" s="2" t="n"/>
      <c r="C300" s="7">
        <f>IF(B300="","",IFERROR(VLOOKUP(B300,'Cadastro'!$A$2:$H$101,2,FALSE),"Não localizado"))</f>
        <v/>
      </c>
      <c r="D300" s="7">
        <f>IF(B300="","",IFERROR(VLOOKUP(B300,'Cadastro'!$A$2:$H$101,3,FALSE),""))</f>
        <v/>
      </c>
      <c r="E300" s="7">
        <f>IF(B300="","",IFERROR(VLOOKUP(B300,'Cadastro'!$A$2:$H$101,4,FALSE),""))</f>
        <v/>
      </c>
      <c r="F300" s="8" t="n"/>
      <c r="G300" s="8" t="n"/>
      <c r="H300" s="8" t="n"/>
      <c r="I300" s="8" t="n"/>
      <c r="J300" s="4" t="n"/>
      <c r="K300" s="9">
        <f>IF(OR(B300="",G300="",I300=""),"",IFERROR((I300-G300)-IF(J300="",0,J300/24),""))</f>
        <v/>
      </c>
      <c r="L300" s="10">
        <f>IF(OR(B300="",F300="",G300=""),"",MAX(0,(G300-F300)*1440))</f>
        <v/>
      </c>
      <c r="M300" s="11">
        <f>IF(B300="","",IF(G300="","Falta",IF(G300&gt;F300+10/1440,"Atraso",IF(I300&lt;H300,"Saída antecipada","Presente"))))</f>
        <v/>
      </c>
      <c r="N300" s="12" t="n"/>
      <c r="O300" s="13">
        <f>IF(OR(B300="",K300=""),"",K300*24*IFERROR(VLOOKUP(B300,'Cadastro'!$A$2:$H$101,7,FALSE),0))</f>
        <v/>
      </c>
      <c r="P300" s="12" t="n"/>
    </row>
    <row r="301">
      <c r="A301" s="6" t="n"/>
      <c r="B301" s="2" t="n"/>
      <c r="C301" s="14">
        <f>IF(B301="","",IFERROR(VLOOKUP(B301,'Cadastro'!$A$2:$H$101,2,FALSE),"Não localizado"))</f>
        <v/>
      </c>
      <c r="D301" s="14">
        <f>IF(B301="","",IFERROR(VLOOKUP(B301,'Cadastro'!$A$2:$H$101,3,FALSE),""))</f>
        <v/>
      </c>
      <c r="E301" s="14">
        <f>IF(B301="","",IFERROR(VLOOKUP(B301,'Cadastro'!$A$2:$H$101,4,FALSE),""))</f>
        <v/>
      </c>
      <c r="F301" s="8" t="n"/>
      <c r="G301" s="8" t="n"/>
      <c r="H301" s="8" t="n"/>
      <c r="I301" s="8" t="n"/>
      <c r="J301" s="4" t="n"/>
      <c r="K301" s="15">
        <f>IF(OR(B301="",G301="",I301=""),"",IFERROR((I301-G301)-IF(J301="",0,J301/24),""))</f>
        <v/>
      </c>
      <c r="L301" s="16">
        <f>IF(OR(B301="",F301="",G301=""),"",MAX(0,(G301-F301)*1440))</f>
        <v/>
      </c>
      <c r="M301" s="17">
        <f>IF(B301="","",IF(G301="","Falta",IF(G301&gt;F301+10/1440,"Atraso",IF(I301&lt;H301,"Saída antecipada","Presente"))))</f>
        <v/>
      </c>
      <c r="N301" s="12" t="n"/>
      <c r="O301" s="18">
        <f>IF(OR(B301="",K301=""),"",K301*24*IFERROR(VLOOKUP(B301,'Cadastro'!$A$2:$H$101,7,FALSE),0))</f>
        <v/>
      </c>
      <c r="P301" s="12" t="n"/>
    </row>
    <row r="302">
      <c r="A302" s="6" t="n"/>
      <c r="B302" s="2" t="n"/>
      <c r="C302" s="7">
        <f>IF(B302="","",IFERROR(VLOOKUP(B302,'Cadastro'!$A$2:$H$101,2,FALSE),"Não localizado"))</f>
        <v/>
      </c>
      <c r="D302" s="7">
        <f>IF(B302="","",IFERROR(VLOOKUP(B302,'Cadastro'!$A$2:$H$101,3,FALSE),""))</f>
        <v/>
      </c>
      <c r="E302" s="7">
        <f>IF(B302="","",IFERROR(VLOOKUP(B302,'Cadastro'!$A$2:$H$101,4,FALSE),""))</f>
        <v/>
      </c>
      <c r="F302" s="8" t="n"/>
      <c r="G302" s="8" t="n"/>
      <c r="H302" s="8" t="n"/>
      <c r="I302" s="8" t="n"/>
      <c r="J302" s="4" t="n"/>
      <c r="K302" s="9">
        <f>IF(OR(B302="",G302="",I302=""),"",IFERROR((I302-G302)-IF(J302="",0,J302/24),""))</f>
        <v/>
      </c>
      <c r="L302" s="10">
        <f>IF(OR(B302="",F302="",G302=""),"",MAX(0,(G302-F302)*1440))</f>
        <v/>
      </c>
      <c r="M302" s="11">
        <f>IF(B302="","",IF(G302="","Falta",IF(G302&gt;F302+10/1440,"Atraso",IF(I302&lt;H302,"Saída antecipada","Presente"))))</f>
        <v/>
      </c>
      <c r="N302" s="12" t="n"/>
      <c r="O302" s="13">
        <f>IF(OR(B302="",K302=""),"",K302*24*IFERROR(VLOOKUP(B302,'Cadastro'!$A$2:$H$101,7,FALSE),0))</f>
        <v/>
      </c>
      <c r="P302" s="12" t="n"/>
    </row>
    <row r="303">
      <c r="A303" s="6" t="n"/>
      <c r="B303" s="2" t="n"/>
      <c r="C303" s="14">
        <f>IF(B303="","",IFERROR(VLOOKUP(B303,'Cadastro'!$A$2:$H$101,2,FALSE),"Não localizado"))</f>
        <v/>
      </c>
      <c r="D303" s="14">
        <f>IF(B303="","",IFERROR(VLOOKUP(B303,'Cadastro'!$A$2:$H$101,3,FALSE),""))</f>
        <v/>
      </c>
      <c r="E303" s="14">
        <f>IF(B303="","",IFERROR(VLOOKUP(B303,'Cadastro'!$A$2:$H$101,4,FALSE),""))</f>
        <v/>
      </c>
      <c r="F303" s="8" t="n"/>
      <c r="G303" s="8" t="n"/>
      <c r="H303" s="8" t="n"/>
      <c r="I303" s="8" t="n"/>
      <c r="J303" s="4" t="n"/>
      <c r="K303" s="15">
        <f>IF(OR(B303="",G303="",I303=""),"",IFERROR((I303-G303)-IF(J303="",0,J303/24),""))</f>
        <v/>
      </c>
      <c r="L303" s="16">
        <f>IF(OR(B303="",F303="",G303=""),"",MAX(0,(G303-F303)*1440))</f>
        <v/>
      </c>
      <c r="M303" s="17">
        <f>IF(B303="","",IF(G303="","Falta",IF(G303&gt;F303+10/1440,"Atraso",IF(I303&lt;H303,"Saída antecipada","Presente"))))</f>
        <v/>
      </c>
      <c r="N303" s="12" t="n"/>
      <c r="O303" s="18">
        <f>IF(OR(B303="",K303=""),"",K303*24*IFERROR(VLOOKUP(B303,'Cadastro'!$A$2:$H$101,7,FALSE),0))</f>
        <v/>
      </c>
      <c r="P303" s="12" t="n"/>
    </row>
    <row r="304">
      <c r="A304" s="6" t="n"/>
      <c r="B304" s="2" t="n"/>
      <c r="C304" s="7">
        <f>IF(B304="","",IFERROR(VLOOKUP(B304,'Cadastro'!$A$2:$H$101,2,FALSE),"Não localizado"))</f>
        <v/>
      </c>
      <c r="D304" s="7">
        <f>IF(B304="","",IFERROR(VLOOKUP(B304,'Cadastro'!$A$2:$H$101,3,FALSE),""))</f>
        <v/>
      </c>
      <c r="E304" s="7">
        <f>IF(B304="","",IFERROR(VLOOKUP(B304,'Cadastro'!$A$2:$H$101,4,FALSE),""))</f>
        <v/>
      </c>
      <c r="F304" s="8" t="n"/>
      <c r="G304" s="8" t="n"/>
      <c r="H304" s="8" t="n"/>
      <c r="I304" s="8" t="n"/>
      <c r="J304" s="4" t="n"/>
      <c r="K304" s="9">
        <f>IF(OR(B304="",G304="",I304=""),"",IFERROR((I304-G304)-IF(J304="",0,J304/24),""))</f>
        <v/>
      </c>
      <c r="L304" s="10">
        <f>IF(OR(B304="",F304="",G304=""),"",MAX(0,(G304-F304)*1440))</f>
        <v/>
      </c>
      <c r="M304" s="11">
        <f>IF(B304="","",IF(G304="","Falta",IF(G304&gt;F304+10/1440,"Atraso",IF(I304&lt;H304,"Saída antecipada","Presente"))))</f>
        <v/>
      </c>
      <c r="N304" s="12" t="n"/>
      <c r="O304" s="13">
        <f>IF(OR(B304="",K304=""),"",K304*24*IFERROR(VLOOKUP(B304,'Cadastro'!$A$2:$H$101,7,FALSE),0))</f>
        <v/>
      </c>
      <c r="P304" s="12" t="n"/>
    </row>
    <row r="305">
      <c r="A305" s="6" t="n"/>
      <c r="B305" s="2" t="n"/>
      <c r="C305" s="14">
        <f>IF(B305="","",IFERROR(VLOOKUP(B305,'Cadastro'!$A$2:$H$101,2,FALSE),"Não localizado"))</f>
        <v/>
      </c>
      <c r="D305" s="14">
        <f>IF(B305="","",IFERROR(VLOOKUP(B305,'Cadastro'!$A$2:$H$101,3,FALSE),""))</f>
        <v/>
      </c>
      <c r="E305" s="14">
        <f>IF(B305="","",IFERROR(VLOOKUP(B305,'Cadastro'!$A$2:$H$101,4,FALSE),""))</f>
        <v/>
      </c>
      <c r="F305" s="8" t="n"/>
      <c r="G305" s="8" t="n"/>
      <c r="H305" s="8" t="n"/>
      <c r="I305" s="8" t="n"/>
      <c r="J305" s="4" t="n"/>
      <c r="K305" s="15">
        <f>IF(OR(B305="",G305="",I305=""),"",IFERROR((I305-G305)-IF(J305="",0,J305/24),""))</f>
        <v/>
      </c>
      <c r="L305" s="16">
        <f>IF(OR(B305="",F305="",G305=""),"",MAX(0,(G305-F305)*1440))</f>
        <v/>
      </c>
      <c r="M305" s="17">
        <f>IF(B305="","",IF(G305="","Falta",IF(G305&gt;F305+10/1440,"Atraso",IF(I305&lt;H305,"Saída antecipada","Presente"))))</f>
        <v/>
      </c>
      <c r="N305" s="12" t="n"/>
      <c r="O305" s="18">
        <f>IF(OR(B305="",K305=""),"",K305*24*IFERROR(VLOOKUP(B305,'Cadastro'!$A$2:$H$101,7,FALSE),0))</f>
        <v/>
      </c>
      <c r="P305" s="12" t="n"/>
    </row>
    <row r="306">
      <c r="A306" s="6" t="n"/>
      <c r="B306" s="2" t="n"/>
      <c r="C306" s="7">
        <f>IF(B306="","",IFERROR(VLOOKUP(B306,'Cadastro'!$A$2:$H$101,2,FALSE),"Não localizado"))</f>
        <v/>
      </c>
      <c r="D306" s="7">
        <f>IF(B306="","",IFERROR(VLOOKUP(B306,'Cadastro'!$A$2:$H$101,3,FALSE),""))</f>
        <v/>
      </c>
      <c r="E306" s="7">
        <f>IF(B306="","",IFERROR(VLOOKUP(B306,'Cadastro'!$A$2:$H$101,4,FALSE),""))</f>
        <v/>
      </c>
      <c r="F306" s="8" t="n"/>
      <c r="G306" s="8" t="n"/>
      <c r="H306" s="8" t="n"/>
      <c r="I306" s="8" t="n"/>
      <c r="J306" s="4" t="n"/>
      <c r="K306" s="9">
        <f>IF(OR(B306="",G306="",I306=""),"",IFERROR((I306-G306)-IF(J306="",0,J306/24),""))</f>
        <v/>
      </c>
      <c r="L306" s="10">
        <f>IF(OR(B306="",F306="",G306=""),"",MAX(0,(G306-F306)*1440))</f>
        <v/>
      </c>
      <c r="M306" s="11">
        <f>IF(B306="","",IF(G306="","Falta",IF(G306&gt;F306+10/1440,"Atraso",IF(I306&lt;H306,"Saída antecipada","Presente"))))</f>
        <v/>
      </c>
      <c r="N306" s="12" t="n"/>
      <c r="O306" s="13">
        <f>IF(OR(B306="",K306=""),"",K306*24*IFERROR(VLOOKUP(B306,'Cadastro'!$A$2:$H$101,7,FALSE),0))</f>
        <v/>
      </c>
      <c r="P306" s="12" t="n"/>
    </row>
    <row r="307">
      <c r="A307" s="6" t="n"/>
      <c r="B307" s="2" t="n"/>
      <c r="C307" s="14">
        <f>IF(B307="","",IFERROR(VLOOKUP(B307,'Cadastro'!$A$2:$H$101,2,FALSE),"Não localizado"))</f>
        <v/>
      </c>
      <c r="D307" s="14">
        <f>IF(B307="","",IFERROR(VLOOKUP(B307,'Cadastro'!$A$2:$H$101,3,FALSE),""))</f>
        <v/>
      </c>
      <c r="E307" s="14">
        <f>IF(B307="","",IFERROR(VLOOKUP(B307,'Cadastro'!$A$2:$H$101,4,FALSE),""))</f>
        <v/>
      </c>
      <c r="F307" s="8" t="n"/>
      <c r="G307" s="8" t="n"/>
      <c r="H307" s="8" t="n"/>
      <c r="I307" s="8" t="n"/>
      <c r="J307" s="4" t="n"/>
      <c r="K307" s="15">
        <f>IF(OR(B307="",G307="",I307=""),"",IFERROR((I307-G307)-IF(J307="",0,J307/24),""))</f>
        <v/>
      </c>
      <c r="L307" s="16">
        <f>IF(OR(B307="",F307="",G307=""),"",MAX(0,(G307-F307)*1440))</f>
        <v/>
      </c>
      <c r="M307" s="17">
        <f>IF(B307="","",IF(G307="","Falta",IF(G307&gt;F307+10/1440,"Atraso",IF(I307&lt;H307,"Saída antecipada","Presente"))))</f>
        <v/>
      </c>
      <c r="N307" s="12" t="n"/>
      <c r="O307" s="18">
        <f>IF(OR(B307="",K307=""),"",K307*24*IFERROR(VLOOKUP(B307,'Cadastro'!$A$2:$H$101,7,FALSE),0))</f>
        <v/>
      </c>
      <c r="P307" s="12" t="n"/>
    </row>
    <row r="308">
      <c r="A308" s="6" t="n"/>
      <c r="B308" s="2" t="n"/>
      <c r="C308" s="7">
        <f>IF(B308="","",IFERROR(VLOOKUP(B308,'Cadastro'!$A$2:$H$101,2,FALSE),"Não localizado"))</f>
        <v/>
      </c>
      <c r="D308" s="7">
        <f>IF(B308="","",IFERROR(VLOOKUP(B308,'Cadastro'!$A$2:$H$101,3,FALSE),""))</f>
        <v/>
      </c>
      <c r="E308" s="7">
        <f>IF(B308="","",IFERROR(VLOOKUP(B308,'Cadastro'!$A$2:$H$101,4,FALSE),""))</f>
        <v/>
      </c>
      <c r="F308" s="8" t="n"/>
      <c r="G308" s="8" t="n"/>
      <c r="H308" s="8" t="n"/>
      <c r="I308" s="8" t="n"/>
      <c r="J308" s="4" t="n"/>
      <c r="K308" s="9">
        <f>IF(OR(B308="",G308="",I308=""),"",IFERROR((I308-G308)-IF(J308="",0,J308/24),""))</f>
        <v/>
      </c>
      <c r="L308" s="10">
        <f>IF(OR(B308="",F308="",G308=""),"",MAX(0,(G308-F308)*1440))</f>
        <v/>
      </c>
      <c r="M308" s="11">
        <f>IF(B308="","",IF(G308="","Falta",IF(G308&gt;F308+10/1440,"Atraso",IF(I308&lt;H308,"Saída antecipada","Presente"))))</f>
        <v/>
      </c>
      <c r="N308" s="12" t="n"/>
      <c r="O308" s="13">
        <f>IF(OR(B308="",K308=""),"",K308*24*IFERROR(VLOOKUP(B308,'Cadastro'!$A$2:$H$101,7,FALSE),0))</f>
        <v/>
      </c>
      <c r="P308" s="12" t="n"/>
    </row>
    <row r="309">
      <c r="A309" s="6" t="n"/>
      <c r="B309" s="2" t="n"/>
      <c r="C309" s="14">
        <f>IF(B309="","",IFERROR(VLOOKUP(B309,'Cadastro'!$A$2:$H$101,2,FALSE),"Não localizado"))</f>
        <v/>
      </c>
      <c r="D309" s="14">
        <f>IF(B309="","",IFERROR(VLOOKUP(B309,'Cadastro'!$A$2:$H$101,3,FALSE),""))</f>
        <v/>
      </c>
      <c r="E309" s="14">
        <f>IF(B309="","",IFERROR(VLOOKUP(B309,'Cadastro'!$A$2:$H$101,4,FALSE),""))</f>
        <v/>
      </c>
      <c r="F309" s="8" t="n"/>
      <c r="G309" s="8" t="n"/>
      <c r="H309" s="8" t="n"/>
      <c r="I309" s="8" t="n"/>
      <c r="J309" s="4" t="n"/>
      <c r="K309" s="15">
        <f>IF(OR(B309="",G309="",I309=""),"",IFERROR((I309-G309)-IF(J309="",0,J309/24),""))</f>
        <v/>
      </c>
      <c r="L309" s="16">
        <f>IF(OR(B309="",F309="",G309=""),"",MAX(0,(G309-F309)*1440))</f>
        <v/>
      </c>
      <c r="M309" s="17">
        <f>IF(B309="","",IF(G309="","Falta",IF(G309&gt;F309+10/1440,"Atraso",IF(I309&lt;H309,"Saída antecipada","Presente"))))</f>
        <v/>
      </c>
      <c r="N309" s="12" t="n"/>
      <c r="O309" s="18">
        <f>IF(OR(B309="",K309=""),"",K309*24*IFERROR(VLOOKUP(B309,'Cadastro'!$A$2:$H$101,7,FALSE),0))</f>
        <v/>
      </c>
      <c r="P309" s="12" t="n"/>
    </row>
    <row r="310">
      <c r="A310" s="6" t="n"/>
      <c r="B310" s="2" t="n"/>
      <c r="C310" s="7">
        <f>IF(B310="","",IFERROR(VLOOKUP(B310,'Cadastro'!$A$2:$H$101,2,FALSE),"Não localizado"))</f>
        <v/>
      </c>
      <c r="D310" s="7">
        <f>IF(B310="","",IFERROR(VLOOKUP(B310,'Cadastro'!$A$2:$H$101,3,FALSE),""))</f>
        <v/>
      </c>
      <c r="E310" s="7">
        <f>IF(B310="","",IFERROR(VLOOKUP(B310,'Cadastro'!$A$2:$H$101,4,FALSE),""))</f>
        <v/>
      </c>
      <c r="F310" s="8" t="n"/>
      <c r="G310" s="8" t="n"/>
      <c r="H310" s="8" t="n"/>
      <c r="I310" s="8" t="n"/>
      <c r="J310" s="4" t="n"/>
      <c r="K310" s="9">
        <f>IF(OR(B310="",G310="",I310=""),"",IFERROR((I310-G310)-IF(J310="",0,J310/24),""))</f>
        <v/>
      </c>
      <c r="L310" s="10">
        <f>IF(OR(B310="",F310="",G310=""),"",MAX(0,(G310-F310)*1440))</f>
        <v/>
      </c>
      <c r="M310" s="11">
        <f>IF(B310="","",IF(G310="","Falta",IF(G310&gt;F310+10/1440,"Atraso",IF(I310&lt;H310,"Saída antecipada","Presente"))))</f>
        <v/>
      </c>
      <c r="N310" s="12" t="n"/>
      <c r="O310" s="13">
        <f>IF(OR(B310="",K310=""),"",K310*24*IFERROR(VLOOKUP(B310,'Cadastro'!$A$2:$H$101,7,FALSE),0))</f>
        <v/>
      </c>
      <c r="P310" s="12" t="n"/>
    </row>
    <row r="311">
      <c r="A311" s="6" t="n"/>
      <c r="B311" s="2" t="n"/>
      <c r="C311" s="14">
        <f>IF(B311="","",IFERROR(VLOOKUP(B311,'Cadastro'!$A$2:$H$101,2,FALSE),"Não localizado"))</f>
        <v/>
      </c>
      <c r="D311" s="14">
        <f>IF(B311="","",IFERROR(VLOOKUP(B311,'Cadastro'!$A$2:$H$101,3,FALSE),""))</f>
        <v/>
      </c>
      <c r="E311" s="14">
        <f>IF(B311="","",IFERROR(VLOOKUP(B311,'Cadastro'!$A$2:$H$101,4,FALSE),""))</f>
        <v/>
      </c>
      <c r="F311" s="8" t="n"/>
      <c r="G311" s="8" t="n"/>
      <c r="H311" s="8" t="n"/>
      <c r="I311" s="8" t="n"/>
      <c r="J311" s="4" t="n"/>
      <c r="K311" s="15">
        <f>IF(OR(B311="",G311="",I311=""),"",IFERROR((I311-G311)-IF(J311="",0,J311/24),""))</f>
        <v/>
      </c>
      <c r="L311" s="16">
        <f>IF(OR(B311="",F311="",G311=""),"",MAX(0,(G311-F311)*1440))</f>
        <v/>
      </c>
      <c r="M311" s="17">
        <f>IF(B311="","",IF(G311="","Falta",IF(G311&gt;F311+10/1440,"Atraso",IF(I311&lt;H311,"Saída antecipada","Presente"))))</f>
        <v/>
      </c>
      <c r="N311" s="12" t="n"/>
      <c r="O311" s="18">
        <f>IF(OR(B311="",K311=""),"",K311*24*IFERROR(VLOOKUP(B311,'Cadastro'!$A$2:$H$101,7,FALSE),0))</f>
        <v/>
      </c>
      <c r="P311" s="12" t="n"/>
    </row>
    <row r="312">
      <c r="A312" s="6" t="n"/>
      <c r="B312" s="2" t="n"/>
      <c r="C312" s="7">
        <f>IF(B312="","",IFERROR(VLOOKUP(B312,'Cadastro'!$A$2:$H$101,2,FALSE),"Não localizado"))</f>
        <v/>
      </c>
      <c r="D312" s="7">
        <f>IF(B312="","",IFERROR(VLOOKUP(B312,'Cadastro'!$A$2:$H$101,3,FALSE),""))</f>
        <v/>
      </c>
      <c r="E312" s="7">
        <f>IF(B312="","",IFERROR(VLOOKUP(B312,'Cadastro'!$A$2:$H$101,4,FALSE),""))</f>
        <v/>
      </c>
      <c r="F312" s="8" t="n"/>
      <c r="G312" s="8" t="n"/>
      <c r="H312" s="8" t="n"/>
      <c r="I312" s="8" t="n"/>
      <c r="J312" s="4" t="n"/>
      <c r="K312" s="9">
        <f>IF(OR(B312="",G312="",I312=""),"",IFERROR((I312-G312)-IF(J312="",0,J312/24),""))</f>
        <v/>
      </c>
      <c r="L312" s="10">
        <f>IF(OR(B312="",F312="",G312=""),"",MAX(0,(G312-F312)*1440))</f>
        <v/>
      </c>
      <c r="M312" s="11">
        <f>IF(B312="","",IF(G312="","Falta",IF(G312&gt;F312+10/1440,"Atraso",IF(I312&lt;H312,"Saída antecipada","Presente"))))</f>
        <v/>
      </c>
      <c r="N312" s="12" t="n"/>
      <c r="O312" s="13">
        <f>IF(OR(B312="",K312=""),"",K312*24*IFERROR(VLOOKUP(B312,'Cadastro'!$A$2:$H$101,7,FALSE),0))</f>
        <v/>
      </c>
      <c r="P312" s="12" t="n"/>
    </row>
    <row r="313">
      <c r="A313" s="6" t="n"/>
      <c r="B313" s="2" t="n"/>
      <c r="C313" s="14">
        <f>IF(B313="","",IFERROR(VLOOKUP(B313,'Cadastro'!$A$2:$H$101,2,FALSE),"Não localizado"))</f>
        <v/>
      </c>
      <c r="D313" s="14">
        <f>IF(B313="","",IFERROR(VLOOKUP(B313,'Cadastro'!$A$2:$H$101,3,FALSE),""))</f>
        <v/>
      </c>
      <c r="E313" s="14">
        <f>IF(B313="","",IFERROR(VLOOKUP(B313,'Cadastro'!$A$2:$H$101,4,FALSE),""))</f>
        <v/>
      </c>
      <c r="F313" s="8" t="n"/>
      <c r="G313" s="8" t="n"/>
      <c r="H313" s="8" t="n"/>
      <c r="I313" s="8" t="n"/>
      <c r="J313" s="4" t="n"/>
      <c r="K313" s="15">
        <f>IF(OR(B313="",G313="",I313=""),"",IFERROR((I313-G313)-IF(J313="",0,J313/24),""))</f>
        <v/>
      </c>
      <c r="L313" s="16">
        <f>IF(OR(B313="",F313="",G313=""),"",MAX(0,(G313-F313)*1440))</f>
        <v/>
      </c>
      <c r="M313" s="17">
        <f>IF(B313="","",IF(G313="","Falta",IF(G313&gt;F313+10/1440,"Atraso",IF(I313&lt;H313,"Saída antecipada","Presente"))))</f>
        <v/>
      </c>
      <c r="N313" s="12" t="n"/>
      <c r="O313" s="18">
        <f>IF(OR(B313="",K313=""),"",K313*24*IFERROR(VLOOKUP(B313,'Cadastro'!$A$2:$H$101,7,FALSE),0))</f>
        <v/>
      </c>
      <c r="P313" s="12" t="n"/>
    </row>
    <row r="314">
      <c r="A314" s="6" t="n"/>
      <c r="B314" s="2" t="n"/>
      <c r="C314" s="7">
        <f>IF(B314="","",IFERROR(VLOOKUP(B314,'Cadastro'!$A$2:$H$101,2,FALSE),"Não localizado"))</f>
        <v/>
      </c>
      <c r="D314" s="7">
        <f>IF(B314="","",IFERROR(VLOOKUP(B314,'Cadastro'!$A$2:$H$101,3,FALSE),""))</f>
        <v/>
      </c>
      <c r="E314" s="7">
        <f>IF(B314="","",IFERROR(VLOOKUP(B314,'Cadastro'!$A$2:$H$101,4,FALSE),""))</f>
        <v/>
      </c>
      <c r="F314" s="8" t="n"/>
      <c r="G314" s="8" t="n"/>
      <c r="H314" s="8" t="n"/>
      <c r="I314" s="8" t="n"/>
      <c r="J314" s="4" t="n"/>
      <c r="K314" s="9">
        <f>IF(OR(B314="",G314="",I314=""),"",IFERROR((I314-G314)-IF(J314="",0,J314/24),""))</f>
        <v/>
      </c>
      <c r="L314" s="10">
        <f>IF(OR(B314="",F314="",G314=""),"",MAX(0,(G314-F314)*1440))</f>
        <v/>
      </c>
      <c r="M314" s="11">
        <f>IF(B314="","",IF(G314="","Falta",IF(G314&gt;F314+10/1440,"Atraso",IF(I314&lt;H314,"Saída antecipada","Presente"))))</f>
        <v/>
      </c>
      <c r="N314" s="12" t="n"/>
      <c r="O314" s="13">
        <f>IF(OR(B314="",K314=""),"",K314*24*IFERROR(VLOOKUP(B314,'Cadastro'!$A$2:$H$101,7,FALSE),0))</f>
        <v/>
      </c>
      <c r="P314" s="12" t="n"/>
    </row>
    <row r="315">
      <c r="A315" s="6" t="n"/>
      <c r="B315" s="2" t="n"/>
      <c r="C315" s="14">
        <f>IF(B315="","",IFERROR(VLOOKUP(B315,'Cadastro'!$A$2:$H$101,2,FALSE),"Não localizado"))</f>
        <v/>
      </c>
      <c r="D315" s="14">
        <f>IF(B315="","",IFERROR(VLOOKUP(B315,'Cadastro'!$A$2:$H$101,3,FALSE),""))</f>
        <v/>
      </c>
      <c r="E315" s="14">
        <f>IF(B315="","",IFERROR(VLOOKUP(B315,'Cadastro'!$A$2:$H$101,4,FALSE),""))</f>
        <v/>
      </c>
      <c r="F315" s="8" t="n"/>
      <c r="G315" s="8" t="n"/>
      <c r="H315" s="8" t="n"/>
      <c r="I315" s="8" t="n"/>
      <c r="J315" s="4" t="n"/>
      <c r="K315" s="15">
        <f>IF(OR(B315="",G315="",I315=""),"",IFERROR((I315-G315)-IF(J315="",0,J315/24),""))</f>
        <v/>
      </c>
      <c r="L315" s="16">
        <f>IF(OR(B315="",F315="",G315=""),"",MAX(0,(G315-F315)*1440))</f>
        <v/>
      </c>
      <c r="M315" s="17">
        <f>IF(B315="","",IF(G315="","Falta",IF(G315&gt;F315+10/1440,"Atraso",IF(I315&lt;H315,"Saída antecipada","Presente"))))</f>
        <v/>
      </c>
      <c r="N315" s="12" t="n"/>
      <c r="O315" s="18">
        <f>IF(OR(B315="",K315=""),"",K315*24*IFERROR(VLOOKUP(B315,'Cadastro'!$A$2:$H$101,7,FALSE),0))</f>
        <v/>
      </c>
      <c r="P315" s="12" t="n"/>
    </row>
    <row r="316">
      <c r="A316" s="6" t="n"/>
      <c r="B316" s="2" t="n"/>
      <c r="C316" s="7">
        <f>IF(B316="","",IFERROR(VLOOKUP(B316,'Cadastro'!$A$2:$H$101,2,FALSE),"Não localizado"))</f>
        <v/>
      </c>
      <c r="D316" s="7">
        <f>IF(B316="","",IFERROR(VLOOKUP(B316,'Cadastro'!$A$2:$H$101,3,FALSE),""))</f>
        <v/>
      </c>
      <c r="E316" s="7">
        <f>IF(B316="","",IFERROR(VLOOKUP(B316,'Cadastro'!$A$2:$H$101,4,FALSE),""))</f>
        <v/>
      </c>
      <c r="F316" s="8" t="n"/>
      <c r="G316" s="8" t="n"/>
      <c r="H316" s="8" t="n"/>
      <c r="I316" s="8" t="n"/>
      <c r="J316" s="4" t="n"/>
      <c r="K316" s="9">
        <f>IF(OR(B316="",G316="",I316=""),"",IFERROR((I316-G316)-IF(J316="",0,J316/24),""))</f>
        <v/>
      </c>
      <c r="L316" s="10">
        <f>IF(OR(B316="",F316="",G316=""),"",MAX(0,(G316-F316)*1440))</f>
        <v/>
      </c>
      <c r="M316" s="11">
        <f>IF(B316="","",IF(G316="","Falta",IF(G316&gt;F316+10/1440,"Atraso",IF(I316&lt;H316,"Saída antecipada","Presente"))))</f>
        <v/>
      </c>
      <c r="N316" s="12" t="n"/>
      <c r="O316" s="13">
        <f>IF(OR(B316="",K316=""),"",K316*24*IFERROR(VLOOKUP(B316,'Cadastro'!$A$2:$H$101,7,FALSE),0))</f>
        <v/>
      </c>
      <c r="P316" s="12" t="n"/>
    </row>
    <row r="317">
      <c r="A317" s="6" t="n"/>
      <c r="B317" s="2" t="n"/>
      <c r="C317" s="14">
        <f>IF(B317="","",IFERROR(VLOOKUP(B317,'Cadastro'!$A$2:$H$101,2,FALSE),"Não localizado"))</f>
        <v/>
      </c>
      <c r="D317" s="14">
        <f>IF(B317="","",IFERROR(VLOOKUP(B317,'Cadastro'!$A$2:$H$101,3,FALSE),""))</f>
        <v/>
      </c>
      <c r="E317" s="14">
        <f>IF(B317="","",IFERROR(VLOOKUP(B317,'Cadastro'!$A$2:$H$101,4,FALSE),""))</f>
        <v/>
      </c>
      <c r="F317" s="8" t="n"/>
      <c r="G317" s="8" t="n"/>
      <c r="H317" s="8" t="n"/>
      <c r="I317" s="8" t="n"/>
      <c r="J317" s="4" t="n"/>
      <c r="K317" s="15">
        <f>IF(OR(B317="",G317="",I317=""),"",IFERROR((I317-G317)-IF(J317="",0,J317/24),""))</f>
        <v/>
      </c>
      <c r="L317" s="16">
        <f>IF(OR(B317="",F317="",G317=""),"",MAX(0,(G317-F317)*1440))</f>
        <v/>
      </c>
      <c r="M317" s="17">
        <f>IF(B317="","",IF(G317="","Falta",IF(G317&gt;F317+10/1440,"Atraso",IF(I317&lt;H317,"Saída antecipada","Presente"))))</f>
        <v/>
      </c>
      <c r="N317" s="12" t="n"/>
      <c r="O317" s="18">
        <f>IF(OR(B317="",K317=""),"",K317*24*IFERROR(VLOOKUP(B317,'Cadastro'!$A$2:$H$101,7,FALSE),0))</f>
        <v/>
      </c>
      <c r="P317" s="12" t="n"/>
    </row>
    <row r="318">
      <c r="A318" s="6" t="n"/>
      <c r="B318" s="2" t="n"/>
      <c r="C318" s="7">
        <f>IF(B318="","",IFERROR(VLOOKUP(B318,'Cadastro'!$A$2:$H$101,2,FALSE),"Não localizado"))</f>
        <v/>
      </c>
      <c r="D318" s="7">
        <f>IF(B318="","",IFERROR(VLOOKUP(B318,'Cadastro'!$A$2:$H$101,3,FALSE),""))</f>
        <v/>
      </c>
      <c r="E318" s="7">
        <f>IF(B318="","",IFERROR(VLOOKUP(B318,'Cadastro'!$A$2:$H$101,4,FALSE),""))</f>
        <v/>
      </c>
      <c r="F318" s="8" t="n"/>
      <c r="G318" s="8" t="n"/>
      <c r="H318" s="8" t="n"/>
      <c r="I318" s="8" t="n"/>
      <c r="J318" s="4" t="n"/>
      <c r="K318" s="9">
        <f>IF(OR(B318="",G318="",I318=""),"",IFERROR((I318-G318)-IF(J318="",0,J318/24),""))</f>
        <v/>
      </c>
      <c r="L318" s="10">
        <f>IF(OR(B318="",F318="",G318=""),"",MAX(0,(G318-F318)*1440))</f>
        <v/>
      </c>
      <c r="M318" s="11">
        <f>IF(B318="","",IF(G318="","Falta",IF(G318&gt;F318+10/1440,"Atraso",IF(I318&lt;H318,"Saída antecipada","Presente"))))</f>
        <v/>
      </c>
      <c r="N318" s="12" t="n"/>
      <c r="O318" s="13">
        <f>IF(OR(B318="",K318=""),"",K318*24*IFERROR(VLOOKUP(B318,'Cadastro'!$A$2:$H$101,7,FALSE),0))</f>
        <v/>
      </c>
      <c r="P318" s="12" t="n"/>
    </row>
    <row r="319">
      <c r="A319" s="6" t="n"/>
      <c r="B319" s="2" t="n"/>
      <c r="C319" s="14">
        <f>IF(B319="","",IFERROR(VLOOKUP(B319,'Cadastro'!$A$2:$H$101,2,FALSE),"Não localizado"))</f>
        <v/>
      </c>
      <c r="D319" s="14">
        <f>IF(B319="","",IFERROR(VLOOKUP(B319,'Cadastro'!$A$2:$H$101,3,FALSE),""))</f>
        <v/>
      </c>
      <c r="E319" s="14">
        <f>IF(B319="","",IFERROR(VLOOKUP(B319,'Cadastro'!$A$2:$H$101,4,FALSE),""))</f>
        <v/>
      </c>
      <c r="F319" s="8" t="n"/>
      <c r="G319" s="8" t="n"/>
      <c r="H319" s="8" t="n"/>
      <c r="I319" s="8" t="n"/>
      <c r="J319" s="4" t="n"/>
      <c r="K319" s="15">
        <f>IF(OR(B319="",G319="",I319=""),"",IFERROR((I319-G319)-IF(J319="",0,J319/24),""))</f>
        <v/>
      </c>
      <c r="L319" s="16">
        <f>IF(OR(B319="",F319="",G319=""),"",MAX(0,(G319-F319)*1440))</f>
        <v/>
      </c>
      <c r="M319" s="17">
        <f>IF(B319="","",IF(G319="","Falta",IF(G319&gt;F319+10/1440,"Atraso",IF(I319&lt;H319,"Saída antecipada","Presente"))))</f>
        <v/>
      </c>
      <c r="N319" s="12" t="n"/>
      <c r="O319" s="18">
        <f>IF(OR(B319="",K319=""),"",K319*24*IFERROR(VLOOKUP(B319,'Cadastro'!$A$2:$H$101,7,FALSE),0))</f>
        <v/>
      </c>
      <c r="P319" s="12" t="n"/>
    </row>
    <row r="320">
      <c r="A320" s="6" t="n"/>
      <c r="B320" s="2" t="n"/>
      <c r="C320" s="7">
        <f>IF(B320="","",IFERROR(VLOOKUP(B320,'Cadastro'!$A$2:$H$101,2,FALSE),"Não localizado"))</f>
        <v/>
      </c>
      <c r="D320" s="7">
        <f>IF(B320="","",IFERROR(VLOOKUP(B320,'Cadastro'!$A$2:$H$101,3,FALSE),""))</f>
        <v/>
      </c>
      <c r="E320" s="7">
        <f>IF(B320="","",IFERROR(VLOOKUP(B320,'Cadastro'!$A$2:$H$101,4,FALSE),""))</f>
        <v/>
      </c>
      <c r="F320" s="8" t="n"/>
      <c r="G320" s="8" t="n"/>
      <c r="H320" s="8" t="n"/>
      <c r="I320" s="8" t="n"/>
      <c r="J320" s="4" t="n"/>
      <c r="K320" s="9">
        <f>IF(OR(B320="",G320="",I320=""),"",IFERROR((I320-G320)-IF(J320="",0,J320/24),""))</f>
        <v/>
      </c>
      <c r="L320" s="10">
        <f>IF(OR(B320="",F320="",G320=""),"",MAX(0,(G320-F320)*1440))</f>
        <v/>
      </c>
      <c r="M320" s="11">
        <f>IF(B320="","",IF(G320="","Falta",IF(G320&gt;F320+10/1440,"Atraso",IF(I320&lt;H320,"Saída antecipada","Presente"))))</f>
        <v/>
      </c>
      <c r="N320" s="12" t="n"/>
      <c r="O320" s="13">
        <f>IF(OR(B320="",K320=""),"",K320*24*IFERROR(VLOOKUP(B320,'Cadastro'!$A$2:$H$101,7,FALSE),0))</f>
        <v/>
      </c>
      <c r="P320" s="12" t="n"/>
    </row>
    <row r="321">
      <c r="A321" s="6" t="n"/>
      <c r="B321" s="2" t="n"/>
      <c r="C321" s="14">
        <f>IF(B321="","",IFERROR(VLOOKUP(B321,'Cadastro'!$A$2:$H$101,2,FALSE),"Não localizado"))</f>
        <v/>
      </c>
      <c r="D321" s="14">
        <f>IF(B321="","",IFERROR(VLOOKUP(B321,'Cadastro'!$A$2:$H$101,3,FALSE),""))</f>
        <v/>
      </c>
      <c r="E321" s="14">
        <f>IF(B321="","",IFERROR(VLOOKUP(B321,'Cadastro'!$A$2:$H$101,4,FALSE),""))</f>
        <v/>
      </c>
      <c r="F321" s="8" t="n"/>
      <c r="G321" s="8" t="n"/>
      <c r="H321" s="8" t="n"/>
      <c r="I321" s="8" t="n"/>
      <c r="J321" s="4" t="n"/>
      <c r="K321" s="15">
        <f>IF(OR(B321="",G321="",I321=""),"",IFERROR((I321-G321)-IF(J321="",0,J321/24),""))</f>
        <v/>
      </c>
      <c r="L321" s="16">
        <f>IF(OR(B321="",F321="",G321=""),"",MAX(0,(G321-F321)*1440))</f>
        <v/>
      </c>
      <c r="M321" s="17">
        <f>IF(B321="","",IF(G321="","Falta",IF(G321&gt;F321+10/1440,"Atraso",IF(I321&lt;H321,"Saída antecipada","Presente"))))</f>
        <v/>
      </c>
      <c r="N321" s="12" t="n"/>
      <c r="O321" s="18">
        <f>IF(OR(B321="",K321=""),"",K321*24*IFERROR(VLOOKUP(B321,'Cadastro'!$A$2:$H$101,7,FALSE),0))</f>
        <v/>
      </c>
      <c r="P321" s="12" t="n"/>
    </row>
    <row r="322">
      <c r="A322" s="6" t="n"/>
      <c r="B322" s="2" t="n"/>
      <c r="C322" s="7">
        <f>IF(B322="","",IFERROR(VLOOKUP(B322,'Cadastro'!$A$2:$H$101,2,FALSE),"Não localizado"))</f>
        <v/>
      </c>
      <c r="D322" s="7">
        <f>IF(B322="","",IFERROR(VLOOKUP(B322,'Cadastro'!$A$2:$H$101,3,FALSE),""))</f>
        <v/>
      </c>
      <c r="E322" s="7">
        <f>IF(B322="","",IFERROR(VLOOKUP(B322,'Cadastro'!$A$2:$H$101,4,FALSE),""))</f>
        <v/>
      </c>
      <c r="F322" s="8" t="n"/>
      <c r="G322" s="8" t="n"/>
      <c r="H322" s="8" t="n"/>
      <c r="I322" s="8" t="n"/>
      <c r="J322" s="4" t="n"/>
      <c r="K322" s="9">
        <f>IF(OR(B322="",G322="",I322=""),"",IFERROR((I322-G322)-IF(J322="",0,J322/24),""))</f>
        <v/>
      </c>
      <c r="L322" s="10">
        <f>IF(OR(B322="",F322="",G322=""),"",MAX(0,(G322-F322)*1440))</f>
        <v/>
      </c>
      <c r="M322" s="11">
        <f>IF(B322="","",IF(G322="","Falta",IF(G322&gt;F322+10/1440,"Atraso",IF(I322&lt;H322,"Saída antecipada","Presente"))))</f>
        <v/>
      </c>
      <c r="N322" s="12" t="n"/>
      <c r="O322" s="13">
        <f>IF(OR(B322="",K322=""),"",K322*24*IFERROR(VLOOKUP(B322,'Cadastro'!$A$2:$H$101,7,FALSE),0))</f>
        <v/>
      </c>
      <c r="P322" s="12" t="n"/>
    </row>
    <row r="323">
      <c r="A323" s="6" t="n"/>
      <c r="B323" s="2" t="n"/>
      <c r="C323" s="14">
        <f>IF(B323="","",IFERROR(VLOOKUP(B323,'Cadastro'!$A$2:$H$101,2,FALSE),"Não localizado"))</f>
        <v/>
      </c>
      <c r="D323" s="14">
        <f>IF(B323="","",IFERROR(VLOOKUP(B323,'Cadastro'!$A$2:$H$101,3,FALSE),""))</f>
        <v/>
      </c>
      <c r="E323" s="14">
        <f>IF(B323="","",IFERROR(VLOOKUP(B323,'Cadastro'!$A$2:$H$101,4,FALSE),""))</f>
        <v/>
      </c>
      <c r="F323" s="8" t="n"/>
      <c r="G323" s="8" t="n"/>
      <c r="H323" s="8" t="n"/>
      <c r="I323" s="8" t="n"/>
      <c r="J323" s="4" t="n"/>
      <c r="K323" s="15">
        <f>IF(OR(B323="",G323="",I323=""),"",IFERROR((I323-G323)-IF(J323="",0,J323/24),""))</f>
        <v/>
      </c>
      <c r="L323" s="16">
        <f>IF(OR(B323="",F323="",G323=""),"",MAX(0,(G323-F323)*1440))</f>
        <v/>
      </c>
      <c r="M323" s="17">
        <f>IF(B323="","",IF(G323="","Falta",IF(G323&gt;F323+10/1440,"Atraso",IF(I323&lt;H323,"Saída antecipada","Presente"))))</f>
        <v/>
      </c>
      <c r="N323" s="12" t="n"/>
      <c r="O323" s="18">
        <f>IF(OR(B323="",K323=""),"",K323*24*IFERROR(VLOOKUP(B323,'Cadastro'!$A$2:$H$101,7,FALSE),0))</f>
        <v/>
      </c>
      <c r="P323" s="12" t="n"/>
    </row>
    <row r="324">
      <c r="A324" s="6" t="n"/>
      <c r="B324" s="2" t="n"/>
      <c r="C324" s="7">
        <f>IF(B324="","",IFERROR(VLOOKUP(B324,'Cadastro'!$A$2:$H$101,2,FALSE),"Não localizado"))</f>
        <v/>
      </c>
      <c r="D324" s="7">
        <f>IF(B324="","",IFERROR(VLOOKUP(B324,'Cadastro'!$A$2:$H$101,3,FALSE),""))</f>
        <v/>
      </c>
      <c r="E324" s="7">
        <f>IF(B324="","",IFERROR(VLOOKUP(B324,'Cadastro'!$A$2:$H$101,4,FALSE),""))</f>
        <v/>
      </c>
      <c r="F324" s="8" t="n"/>
      <c r="G324" s="8" t="n"/>
      <c r="H324" s="8" t="n"/>
      <c r="I324" s="8" t="n"/>
      <c r="J324" s="4" t="n"/>
      <c r="K324" s="9">
        <f>IF(OR(B324="",G324="",I324=""),"",IFERROR((I324-G324)-IF(J324="",0,J324/24),""))</f>
        <v/>
      </c>
      <c r="L324" s="10">
        <f>IF(OR(B324="",F324="",G324=""),"",MAX(0,(G324-F324)*1440))</f>
        <v/>
      </c>
      <c r="M324" s="11">
        <f>IF(B324="","",IF(G324="","Falta",IF(G324&gt;F324+10/1440,"Atraso",IF(I324&lt;H324,"Saída antecipada","Presente"))))</f>
        <v/>
      </c>
      <c r="N324" s="12" t="n"/>
      <c r="O324" s="13">
        <f>IF(OR(B324="",K324=""),"",K324*24*IFERROR(VLOOKUP(B324,'Cadastro'!$A$2:$H$101,7,FALSE),0))</f>
        <v/>
      </c>
      <c r="P324" s="12" t="n"/>
    </row>
    <row r="325">
      <c r="A325" s="6" t="n"/>
      <c r="B325" s="2" t="n"/>
      <c r="C325" s="14">
        <f>IF(B325="","",IFERROR(VLOOKUP(B325,'Cadastro'!$A$2:$H$101,2,FALSE),"Não localizado"))</f>
        <v/>
      </c>
      <c r="D325" s="14">
        <f>IF(B325="","",IFERROR(VLOOKUP(B325,'Cadastro'!$A$2:$H$101,3,FALSE),""))</f>
        <v/>
      </c>
      <c r="E325" s="14">
        <f>IF(B325="","",IFERROR(VLOOKUP(B325,'Cadastro'!$A$2:$H$101,4,FALSE),""))</f>
        <v/>
      </c>
      <c r="F325" s="8" t="n"/>
      <c r="G325" s="8" t="n"/>
      <c r="H325" s="8" t="n"/>
      <c r="I325" s="8" t="n"/>
      <c r="J325" s="4" t="n"/>
      <c r="K325" s="15">
        <f>IF(OR(B325="",G325="",I325=""),"",IFERROR((I325-G325)-IF(J325="",0,J325/24),""))</f>
        <v/>
      </c>
      <c r="L325" s="16">
        <f>IF(OR(B325="",F325="",G325=""),"",MAX(0,(G325-F325)*1440))</f>
        <v/>
      </c>
      <c r="M325" s="17">
        <f>IF(B325="","",IF(G325="","Falta",IF(G325&gt;F325+10/1440,"Atraso",IF(I325&lt;H325,"Saída antecipada","Presente"))))</f>
        <v/>
      </c>
      <c r="N325" s="12" t="n"/>
      <c r="O325" s="18">
        <f>IF(OR(B325="",K325=""),"",K325*24*IFERROR(VLOOKUP(B325,'Cadastro'!$A$2:$H$101,7,FALSE),0))</f>
        <v/>
      </c>
      <c r="P325" s="12" t="n"/>
    </row>
    <row r="326">
      <c r="A326" s="6" t="n"/>
      <c r="B326" s="2" t="n"/>
      <c r="C326" s="7">
        <f>IF(B326="","",IFERROR(VLOOKUP(B326,'Cadastro'!$A$2:$H$101,2,FALSE),"Não localizado"))</f>
        <v/>
      </c>
      <c r="D326" s="7">
        <f>IF(B326="","",IFERROR(VLOOKUP(B326,'Cadastro'!$A$2:$H$101,3,FALSE),""))</f>
        <v/>
      </c>
      <c r="E326" s="7">
        <f>IF(B326="","",IFERROR(VLOOKUP(B326,'Cadastro'!$A$2:$H$101,4,FALSE),""))</f>
        <v/>
      </c>
      <c r="F326" s="8" t="n"/>
      <c r="G326" s="8" t="n"/>
      <c r="H326" s="8" t="n"/>
      <c r="I326" s="8" t="n"/>
      <c r="J326" s="4" t="n"/>
      <c r="K326" s="9">
        <f>IF(OR(B326="",G326="",I326=""),"",IFERROR((I326-G326)-IF(J326="",0,J326/24),""))</f>
        <v/>
      </c>
      <c r="L326" s="10">
        <f>IF(OR(B326="",F326="",G326=""),"",MAX(0,(G326-F326)*1440))</f>
        <v/>
      </c>
      <c r="M326" s="11">
        <f>IF(B326="","",IF(G326="","Falta",IF(G326&gt;F326+10/1440,"Atraso",IF(I326&lt;H326,"Saída antecipada","Presente"))))</f>
        <v/>
      </c>
      <c r="N326" s="12" t="n"/>
      <c r="O326" s="13">
        <f>IF(OR(B326="",K326=""),"",K326*24*IFERROR(VLOOKUP(B326,'Cadastro'!$A$2:$H$101,7,FALSE),0))</f>
        <v/>
      </c>
      <c r="P326" s="12" t="n"/>
    </row>
    <row r="327">
      <c r="A327" s="6" t="n"/>
      <c r="B327" s="2" t="n"/>
      <c r="C327" s="14">
        <f>IF(B327="","",IFERROR(VLOOKUP(B327,'Cadastro'!$A$2:$H$101,2,FALSE),"Não localizado"))</f>
        <v/>
      </c>
      <c r="D327" s="14">
        <f>IF(B327="","",IFERROR(VLOOKUP(B327,'Cadastro'!$A$2:$H$101,3,FALSE),""))</f>
        <v/>
      </c>
      <c r="E327" s="14">
        <f>IF(B327="","",IFERROR(VLOOKUP(B327,'Cadastro'!$A$2:$H$101,4,FALSE),""))</f>
        <v/>
      </c>
      <c r="F327" s="8" t="n"/>
      <c r="G327" s="8" t="n"/>
      <c r="H327" s="8" t="n"/>
      <c r="I327" s="8" t="n"/>
      <c r="J327" s="4" t="n"/>
      <c r="K327" s="15">
        <f>IF(OR(B327="",G327="",I327=""),"",IFERROR((I327-G327)-IF(J327="",0,J327/24),""))</f>
        <v/>
      </c>
      <c r="L327" s="16">
        <f>IF(OR(B327="",F327="",G327=""),"",MAX(0,(G327-F327)*1440))</f>
        <v/>
      </c>
      <c r="M327" s="17">
        <f>IF(B327="","",IF(G327="","Falta",IF(G327&gt;F327+10/1440,"Atraso",IF(I327&lt;H327,"Saída antecipada","Presente"))))</f>
        <v/>
      </c>
      <c r="N327" s="12" t="n"/>
      <c r="O327" s="18">
        <f>IF(OR(B327="",K327=""),"",K327*24*IFERROR(VLOOKUP(B327,'Cadastro'!$A$2:$H$101,7,FALSE),0))</f>
        <v/>
      </c>
      <c r="P327" s="12" t="n"/>
    </row>
    <row r="328">
      <c r="A328" s="6" t="n"/>
      <c r="B328" s="2" t="n"/>
      <c r="C328" s="7">
        <f>IF(B328="","",IFERROR(VLOOKUP(B328,'Cadastro'!$A$2:$H$101,2,FALSE),"Não localizado"))</f>
        <v/>
      </c>
      <c r="D328" s="7">
        <f>IF(B328="","",IFERROR(VLOOKUP(B328,'Cadastro'!$A$2:$H$101,3,FALSE),""))</f>
        <v/>
      </c>
      <c r="E328" s="7">
        <f>IF(B328="","",IFERROR(VLOOKUP(B328,'Cadastro'!$A$2:$H$101,4,FALSE),""))</f>
        <v/>
      </c>
      <c r="F328" s="8" t="n"/>
      <c r="G328" s="8" t="n"/>
      <c r="H328" s="8" t="n"/>
      <c r="I328" s="8" t="n"/>
      <c r="J328" s="4" t="n"/>
      <c r="K328" s="9">
        <f>IF(OR(B328="",G328="",I328=""),"",IFERROR((I328-G328)-IF(J328="",0,J328/24),""))</f>
        <v/>
      </c>
      <c r="L328" s="10">
        <f>IF(OR(B328="",F328="",G328=""),"",MAX(0,(G328-F328)*1440))</f>
        <v/>
      </c>
      <c r="M328" s="11">
        <f>IF(B328="","",IF(G328="","Falta",IF(G328&gt;F328+10/1440,"Atraso",IF(I328&lt;H328,"Saída antecipada","Presente"))))</f>
        <v/>
      </c>
      <c r="N328" s="12" t="n"/>
      <c r="O328" s="13">
        <f>IF(OR(B328="",K328=""),"",K328*24*IFERROR(VLOOKUP(B328,'Cadastro'!$A$2:$H$101,7,FALSE),0))</f>
        <v/>
      </c>
      <c r="P328" s="12" t="n"/>
    </row>
    <row r="329">
      <c r="A329" s="6" t="n"/>
      <c r="B329" s="2" t="n"/>
      <c r="C329" s="14">
        <f>IF(B329="","",IFERROR(VLOOKUP(B329,'Cadastro'!$A$2:$H$101,2,FALSE),"Não localizado"))</f>
        <v/>
      </c>
      <c r="D329" s="14">
        <f>IF(B329="","",IFERROR(VLOOKUP(B329,'Cadastro'!$A$2:$H$101,3,FALSE),""))</f>
        <v/>
      </c>
      <c r="E329" s="14">
        <f>IF(B329="","",IFERROR(VLOOKUP(B329,'Cadastro'!$A$2:$H$101,4,FALSE),""))</f>
        <v/>
      </c>
      <c r="F329" s="8" t="n"/>
      <c r="G329" s="8" t="n"/>
      <c r="H329" s="8" t="n"/>
      <c r="I329" s="8" t="n"/>
      <c r="J329" s="4" t="n"/>
      <c r="K329" s="15">
        <f>IF(OR(B329="",G329="",I329=""),"",IFERROR((I329-G329)-IF(J329="",0,J329/24),""))</f>
        <v/>
      </c>
      <c r="L329" s="16">
        <f>IF(OR(B329="",F329="",G329=""),"",MAX(0,(G329-F329)*1440))</f>
        <v/>
      </c>
      <c r="M329" s="17">
        <f>IF(B329="","",IF(G329="","Falta",IF(G329&gt;F329+10/1440,"Atraso",IF(I329&lt;H329,"Saída antecipada","Presente"))))</f>
        <v/>
      </c>
      <c r="N329" s="12" t="n"/>
      <c r="O329" s="18">
        <f>IF(OR(B329="",K329=""),"",K329*24*IFERROR(VLOOKUP(B329,'Cadastro'!$A$2:$H$101,7,FALSE),0))</f>
        <v/>
      </c>
      <c r="P329" s="12" t="n"/>
    </row>
    <row r="330">
      <c r="A330" s="6" t="n"/>
      <c r="B330" s="2" t="n"/>
      <c r="C330" s="7">
        <f>IF(B330="","",IFERROR(VLOOKUP(B330,'Cadastro'!$A$2:$H$101,2,FALSE),"Não localizado"))</f>
        <v/>
      </c>
      <c r="D330" s="7">
        <f>IF(B330="","",IFERROR(VLOOKUP(B330,'Cadastro'!$A$2:$H$101,3,FALSE),""))</f>
        <v/>
      </c>
      <c r="E330" s="7">
        <f>IF(B330="","",IFERROR(VLOOKUP(B330,'Cadastro'!$A$2:$H$101,4,FALSE),""))</f>
        <v/>
      </c>
      <c r="F330" s="8" t="n"/>
      <c r="G330" s="8" t="n"/>
      <c r="H330" s="8" t="n"/>
      <c r="I330" s="8" t="n"/>
      <c r="J330" s="4" t="n"/>
      <c r="K330" s="9">
        <f>IF(OR(B330="",G330="",I330=""),"",IFERROR((I330-G330)-IF(J330="",0,J330/24),""))</f>
        <v/>
      </c>
      <c r="L330" s="10">
        <f>IF(OR(B330="",F330="",G330=""),"",MAX(0,(G330-F330)*1440))</f>
        <v/>
      </c>
      <c r="M330" s="11">
        <f>IF(B330="","",IF(G330="","Falta",IF(G330&gt;F330+10/1440,"Atraso",IF(I330&lt;H330,"Saída antecipada","Presente"))))</f>
        <v/>
      </c>
      <c r="N330" s="12" t="n"/>
      <c r="O330" s="13">
        <f>IF(OR(B330="",K330=""),"",K330*24*IFERROR(VLOOKUP(B330,'Cadastro'!$A$2:$H$101,7,FALSE),0))</f>
        <v/>
      </c>
      <c r="P330" s="12" t="n"/>
    </row>
    <row r="331">
      <c r="A331" s="6" t="n"/>
      <c r="B331" s="2" t="n"/>
      <c r="C331" s="14">
        <f>IF(B331="","",IFERROR(VLOOKUP(B331,'Cadastro'!$A$2:$H$101,2,FALSE),"Não localizado"))</f>
        <v/>
      </c>
      <c r="D331" s="14">
        <f>IF(B331="","",IFERROR(VLOOKUP(B331,'Cadastro'!$A$2:$H$101,3,FALSE),""))</f>
        <v/>
      </c>
      <c r="E331" s="14">
        <f>IF(B331="","",IFERROR(VLOOKUP(B331,'Cadastro'!$A$2:$H$101,4,FALSE),""))</f>
        <v/>
      </c>
      <c r="F331" s="8" t="n"/>
      <c r="G331" s="8" t="n"/>
      <c r="H331" s="8" t="n"/>
      <c r="I331" s="8" t="n"/>
      <c r="J331" s="4" t="n"/>
      <c r="K331" s="15">
        <f>IF(OR(B331="",G331="",I331=""),"",IFERROR((I331-G331)-IF(J331="",0,J331/24),""))</f>
        <v/>
      </c>
      <c r="L331" s="16">
        <f>IF(OR(B331="",F331="",G331=""),"",MAX(0,(G331-F331)*1440))</f>
        <v/>
      </c>
      <c r="M331" s="17">
        <f>IF(B331="","",IF(G331="","Falta",IF(G331&gt;F331+10/1440,"Atraso",IF(I331&lt;H331,"Saída antecipada","Presente"))))</f>
        <v/>
      </c>
      <c r="N331" s="12" t="n"/>
      <c r="O331" s="18">
        <f>IF(OR(B331="",K331=""),"",K331*24*IFERROR(VLOOKUP(B331,'Cadastro'!$A$2:$H$101,7,FALSE),0))</f>
        <v/>
      </c>
      <c r="P331" s="12" t="n"/>
    </row>
    <row r="332">
      <c r="A332" s="6" t="n"/>
      <c r="B332" s="2" t="n"/>
      <c r="C332" s="7">
        <f>IF(B332="","",IFERROR(VLOOKUP(B332,'Cadastro'!$A$2:$H$101,2,FALSE),"Não localizado"))</f>
        <v/>
      </c>
      <c r="D332" s="7">
        <f>IF(B332="","",IFERROR(VLOOKUP(B332,'Cadastro'!$A$2:$H$101,3,FALSE),""))</f>
        <v/>
      </c>
      <c r="E332" s="7">
        <f>IF(B332="","",IFERROR(VLOOKUP(B332,'Cadastro'!$A$2:$H$101,4,FALSE),""))</f>
        <v/>
      </c>
      <c r="F332" s="8" t="n"/>
      <c r="G332" s="8" t="n"/>
      <c r="H332" s="8" t="n"/>
      <c r="I332" s="8" t="n"/>
      <c r="J332" s="4" t="n"/>
      <c r="K332" s="9">
        <f>IF(OR(B332="",G332="",I332=""),"",IFERROR((I332-G332)-IF(J332="",0,J332/24),""))</f>
        <v/>
      </c>
      <c r="L332" s="10">
        <f>IF(OR(B332="",F332="",G332=""),"",MAX(0,(G332-F332)*1440))</f>
        <v/>
      </c>
      <c r="M332" s="11">
        <f>IF(B332="","",IF(G332="","Falta",IF(G332&gt;F332+10/1440,"Atraso",IF(I332&lt;H332,"Saída antecipada","Presente"))))</f>
        <v/>
      </c>
      <c r="N332" s="12" t="n"/>
      <c r="O332" s="13">
        <f>IF(OR(B332="",K332=""),"",K332*24*IFERROR(VLOOKUP(B332,'Cadastro'!$A$2:$H$101,7,FALSE),0))</f>
        <v/>
      </c>
      <c r="P332" s="12" t="n"/>
    </row>
    <row r="333">
      <c r="A333" s="6" t="n"/>
      <c r="B333" s="2" t="n"/>
      <c r="C333" s="14">
        <f>IF(B333="","",IFERROR(VLOOKUP(B333,'Cadastro'!$A$2:$H$101,2,FALSE),"Não localizado"))</f>
        <v/>
      </c>
      <c r="D333" s="14">
        <f>IF(B333="","",IFERROR(VLOOKUP(B333,'Cadastro'!$A$2:$H$101,3,FALSE),""))</f>
        <v/>
      </c>
      <c r="E333" s="14">
        <f>IF(B333="","",IFERROR(VLOOKUP(B333,'Cadastro'!$A$2:$H$101,4,FALSE),""))</f>
        <v/>
      </c>
      <c r="F333" s="8" t="n"/>
      <c r="G333" s="8" t="n"/>
      <c r="H333" s="8" t="n"/>
      <c r="I333" s="8" t="n"/>
      <c r="J333" s="4" t="n"/>
      <c r="K333" s="15">
        <f>IF(OR(B333="",G333="",I333=""),"",IFERROR((I333-G333)-IF(J333="",0,J333/24),""))</f>
        <v/>
      </c>
      <c r="L333" s="16">
        <f>IF(OR(B333="",F333="",G333=""),"",MAX(0,(G333-F333)*1440))</f>
        <v/>
      </c>
      <c r="M333" s="17">
        <f>IF(B333="","",IF(G333="","Falta",IF(G333&gt;F333+10/1440,"Atraso",IF(I333&lt;H333,"Saída antecipada","Presente"))))</f>
        <v/>
      </c>
      <c r="N333" s="12" t="n"/>
      <c r="O333" s="18">
        <f>IF(OR(B333="",K333=""),"",K333*24*IFERROR(VLOOKUP(B333,'Cadastro'!$A$2:$H$101,7,FALSE),0))</f>
        <v/>
      </c>
      <c r="P333" s="12" t="n"/>
    </row>
    <row r="334">
      <c r="A334" s="6" t="n"/>
      <c r="B334" s="2" t="n"/>
      <c r="C334" s="7">
        <f>IF(B334="","",IFERROR(VLOOKUP(B334,'Cadastro'!$A$2:$H$101,2,FALSE),"Não localizado"))</f>
        <v/>
      </c>
      <c r="D334" s="7">
        <f>IF(B334="","",IFERROR(VLOOKUP(B334,'Cadastro'!$A$2:$H$101,3,FALSE),""))</f>
        <v/>
      </c>
      <c r="E334" s="7">
        <f>IF(B334="","",IFERROR(VLOOKUP(B334,'Cadastro'!$A$2:$H$101,4,FALSE),""))</f>
        <v/>
      </c>
      <c r="F334" s="8" t="n"/>
      <c r="G334" s="8" t="n"/>
      <c r="H334" s="8" t="n"/>
      <c r="I334" s="8" t="n"/>
      <c r="J334" s="4" t="n"/>
      <c r="K334" s="9">
        <f>IF(OR(B334="",G334="",I334=""),"",IFERROR((I334-G334)-IF(J334="",0,J334/24),""))</f>
        <v/>
      </c>
      <c r="L334" s="10">
        <f>IF(OR(B334="",F334="",G334=""),"",MAX(0,(G334-F334)*1440))</f>
        <v/>
      </c>
      <c r="M334" s="11">
        <f>IF(B334="","",IF(G334="","Falta",IF(G334&gt;F334+10/1440,"Atraso",IF(I334&lt;H334,"Saída antecipada","Presente"))))</f>
        <v/>
      </c>
      <c r="N334" s="12" t="n"/>
      <c r="O334" s="13">
        <f>IF(OR(B334="",K334=""),"",K334*24*IFERROR(VLOOKUP(B334,'Cadastro'!$A$2:$H$101,7,FALSE),0))</f>
        <v/>
      </c>
      <c r="P334" s="12" t="n"/>
    </row>
    <row r="335">
      <c r="A335" s="6" t="n"/>
      <c r="B335" s="2" t="n"/>
      <c r="C335" s="14">
        <f>IF(B335="","",IFERROR(VLOOKUP(B335,'Cadastro'!$A$2:$H$101,2,FALSE),"Não localizado"))</f>
        <v/>
      </c>
      <c r="D335" s="14">
        <f>IF(B335="","",IFERROR(VLOOKUP(B335,'Cadastro'!$A$2:$H$101,3,FALSE),""))</f>
        <v/>
      </c>
      <c r="E335" s="14">
        <f>IF(B335="","",IFERROR(VLOOKUP(B335,'Cadastro'!$A$2:$H$101,4,FALSE),""))</f>
        <v/>
      </c>
      <c r="F335" s="8" t="n"/>
      <c r="G335" s="8" t="n"/>
      <c r="H335" s="8" t="n"/>
      <c r="I335" s="8" t="n"/>
      <c r="J335" s="4" t="n"/>
      <c r="K335" s="15">
        <f>IF(OR(B335="",G335="",I335=""),"",IFERROR((I335-G335)-IF(J335="",0,J335/24),""))</f>
        <v/>
      </c>
      <c r="L335" s="16">
        <f>IF(OR(B335="",F335="",G335=""),"",MAX(0,(G335-F335)*1440))</f>
        <v/>
      </c>
      <c r="M335" s="17">
        <f>IF(B335="","",IF(G335="","Falta",IF(G335&gt;F335+10/1440,"Atraso",IF(I335&lt;H335,"Saída antecipada","Presente"))))</f>
        <v/>
      </c>
      <c r="N335" s="12" t="n"/>
      <c r="O335" s="18">
        <f>IF(OR(B335="",K335=""),"",K335*24*IFERROR(VLOOKUP(B335,'Cadastro'!$A$2:$H$101,7,FALSE),0))</f>
        <v/>
      </c>
      <c r="P335" s="12" t="n"/>
    </row>
    <row r="336">
      <c r="A336" s="6" t="n"/>
      <c r="B336" s="2" t="n"/>
      <c r="C336" s="7">
        <f>IF(B336="","",IFERROR(VLOOKUP(B336,'Cadastro'!$A$2:$H$101,2,FALSE),"Não localizado"))</f>
        <v/>
      </c>
      <c r="D336" s="7">
        <f>IF(B336="","",IFERROR(VLOOKUP(B336,'Cadastro'!$A$2:$H$101,3,FALSE),""))</f>
        <v/>
      </c>
      <c r="E336" s="7">
        <f>IF(B336="","",IFERROR(VLOOKUP(B336,'Cadastro'!$A$2:$H$101,4,FALSE),""))</f>
        <v/>
      </c>
      <c r="F336" s="8" t="n"/>
      <c r="G336" s="8" t="n"/>
      <c r="H336" s="8" t="n"/>
      <c r="I336" s="8" t="n"/>
      <c r="J336" s="4" t="n"/>
      <c r="K336" s="9">
        <f>IF(OR(B336="",G336="",I336=""),"",IFERROR((I336-G336)-IF(J336="",0,J336/24),""))</f>
        <v/>
      </c>
      <c r="L336" s="10">
        <f>IF(OR(B336="",F336="",G336=""),"",MAX(0,(G336-F336)*1440))</f>
        <v/>
      </c>
      <c r="M336" s="11">
        <f>IF(B336="","",IF(G336="","Falta",IF(G336&gt;F336+10/1440,"Atraso",IF(I336&lt;H336,"Saída antecipada","Presente"))))</f>
        <v/>
      </c>
      <c r="N336" s="12" t="n"/>
      <c r="O336" s="13">
        <f>IF(OR(B336="",K336=""),"",K336*24*IFERROR(VLOOKUP(B336,'Cadastro'!$A$2:$H$101,7,FALSE),0))</f>
        <v/>
      </c>
      <c r="P336" s="12" t="n"/>
    </row>
    <row r="337">
      <c r="A337" s="6" t="n"/>
      <c r="B337" s="2" t="n"/>
      <c r="C337" s="14">
        <f>IF(B337="","",IFERROR(VLOOKUP(B337,'Cadastro'!$A$2:$H$101,2,FALSE),"Não localizado"))</f>
        <v/>
      </c>
      <c r="D337" s="14">
        <f>IF(B337="","",IFERROR(VLOOKUP(B337,'Cadastro'!$A$2:$H$101,3,FALSE),""))</f>
        <v/>
      </c>
      <c r="E337" s="14">
        <f>IF(B337="","",IFERROR(VLOOKUP(B337,'Cadastro'!$A$2:$H$101,4,FALSE),""))</f>
        <v/>
      </c>
      <c r="F337" s="8" t="n"/>
      <c r="G337" s="8" t="n"/>
      <c r="H337" s="8" t="n"/>
      <c r="I337" s="8" t="n"/>
      <c r="J337" s="4" t="n"/>
      <c r="K337" s="15">
        <f>IF(OR(B337="",G337="",I337=""),"",IFERROR((I337-G337)-IF(J337="",0,J337/24),""))</f>
        <v/>
      </c>
      <c r="L337" s="16">
        <f>IF(OR(B337="",F337="",G337=""),"",MAX(0,(G337-F337)*1440))</f>
        <v/>
      </c>
      <c r="M337" s="17">
        <f>IF(B337="","",IF(G337="","Falta",IF(G337&gt;F337+10/1440,"Atraso",IF(I337&lt;H337,"Saída antecipada","Presente"))))</f>
        <v/>
      </c>
      <c r="N337" s="12" t="n"/>
      <c r="O337" s="18">
        <f>IF(OR(B337="",K337=""),"",K337*24*IFERROR(VLOOKUP(B337,'Cadastro'!$A$2:$H$101,7,FALSE),0))</f>
        <v/>
      </c>
      <c r="P337" s="12" t="n"/>
    </row>
    <row r="338">
      <c r="A338" s="6" t="n"/>
      <c r="B338" s="2" t="n"/>
      <c r="C338" s="7">
        <f>IF(B338="","",IFERROR(VLOOKUP(B338,'Cadastro'!$A$2:$H$101,2,FALSE),"Não localizado"))</f>
        <v/>
      </c>
      <c r="D338" s="7">
        <f>IF(B338="","",IFERROR(VLOOKUP(B338,'Cadastro'!$A$2:$H$101,3,FALSE),""))</f>
        <v/>
      </c>
      <c r="E338" s="7">
        <f>IF(B338="","",IFERROR(VLOOKUP(B338,'Cadastro'!$A$2:$H$101,4,FALSE),""))</f>
        <v/>
      </c>
      <c r="F338" s="8" t="n"/>
      <c r="G338" s="8" t="n"/>
      <c r="H338" s="8" t="n"/>
      <c r="I338" s="8" t="n"/>
      <c r="J338" s="4" t="n"/>
      <c r="K338" s="9">
        <f>IF(OR(B338="",G338="",I338=""),"",IFERROR((I338-G338)-IF(J338="",0,J338/24),""))</f>
        <v/>
      </c>
      <c r="L338" s="10">
        <f>IF(OR(B338="",F338="",G338=""),"",MAX(0,(G338-F338)*1440))</f>
        <v/>
      </c>
      <c r="M338" s="11">
        <f>IF(B338="","",IF(G338="","Falta",IF(G338&gt;F338+10/1440,"Atraso",IF(I338&lt;H338,"Saída antecipada","Presente"))))</f>
        <v/>
      </c>
      <c r="N338" s="12" t="n"/>
      <c r="O338" s="13">
        <f>IF(OR(B338="",K338=""),"",K338*24*IFERROR(VLOOKUP(B338,'Cadastro'!$A$2:$H$101,7,FALSE),0))</f>
        <v/>
      </c>
      <c r="P338" s="12" t="n"/>
    </row>
    <row r="339">
      <c r="A339" s="6" t="n"/>
      <c r="B339" s="2" t="n"/>
      <c r="C339" s="14">
        <f>IF(B339="","",IFERROR(VLOOKUP(B339,'Cadastro'!$A$2:$H$101,2,FALSE),"Não localizado"))</f>
        <v/>
      </c>
      <c r="D339" s="14">
        <f>IF(B339="","",IFERROR(VLOOKUP(B339,'Cadastro'!$A$2:$H$101,3,FALSE),""))</f>
        <v/>
      </c>
      <c r="E339" s="14">
        <f>IF(B339="","",IFERROR(VLOOKUP(B339,'Cadastro'!$A$2:$H$101,4,FALSE),""))</f>
        <v/>
      </c>
      <c r="F339" s="8" t="n"/>
      <c r="G339" s="8" t="n"/>
      <c r="H339" s="8" t="n"/>
      <c r="I339" s="8" t="n"/>
      <c r="J339" s="4" t="n"/>
      <c r="K339" s="15">
        <f>IF(OR(B339="",G339="",I339=""),"",IFERROR((I339-G339)-IF(J339="",0,J339/24),""))</f>
        <v/>
      </c>
      <c r="L339" s="16">
        <f>IF(OR(B339="",F339="",G339=""),"",MAX(0,(G339-F339)*1440))</f>
        <v/>
      </c>
      <c r="M339" s="17">
        <f>IF(B339="","",IF(G339="","Falta",IF(G339&gt;F339+10/1440,"Atraso",IF(I339&lt;H339,"Saída antecipada","Presente"))))</f>
        <v/>
      </c>
      <c r="N339" s="12" t="n"/>
      <c r="O339" s="18">
        <f>IF(OR(B339="",K339=""),"",K339*24*IFERROR(VLOOKUP(B339,'Cadastro'!$A$2:$H$101,7,FALSE),0))</f>
        <v/>
      </c>
      <c r="P339" s="12" t="n"/>
    </row>
    <row r="340">
      <c r="A340" s="6" t="n"/>
      <c r="B340" s="2" t="n"/>
      <c r="C340" s="7">
        <f>IF(B340="","",IFERROR(VLOOKUP(B340,'Cadastro'!$A$2:$H$101,2,FALSE),"Não localizado"))</f>
        <v/>
      </c>
      <c r="D340" s="7">
        <f>IF(B340="","",IFERROR(VLOOKUP(B340,'Cadastro'!$A$2:$H$101,3,FALSE),""))</f>
        <v/>
      </c>
      <c r="E340" s="7">
        <f>IF(B340="","",IFERROR(VLOOKUP(B340,'Cadastro'!$A$2:$H$101,4,FALSE),""))</f>
        <v/>
      </c>
      <c r="F340" s="8" t="n"/>
      <c r="G340" s="8" t="n"/>
      <c r="H340" s="8" t="n"/>
      <c r="I340" s="8" t="n"/>
      <c r="J340" s="4" t="n"/>
      <c r="K340" s="9">
        <f>IF(OR(B340="",G340="",I340=""),"",IFERROR((I340-G340)-IF(J340="",0,J340/24),""))</f>
        <v/>
      </c>
      <c r="L340" s="10">
        <f>IF(OR(B340="",F340="",G340=""),"",MAX(0,(G340-F340)*1440))</f>
        <v/>
      </c>
      <c r="M340" s="11">
        <f>IF(B340="","",IF(G340="","Falta",IF(G340&gt;F340+10/1440,"Atraso",IF(I340&lt;H340,"Saída antecipada","Presente"))))</f>
        <v/>
      </c>
      <c r="N340" s="12" t="n"/>
      <c r="O340" s="13">
        <f>IF(OR(B340="",K340=""),"",K340*24*IFERROR(VLOOKUP(B340,'Cadastro'!$A$2:$H$101,7,FALSE),0))</f>
        <v/>
      </c>
      <c r="P340" s="12" t="n"/>
    </row>
    <row r="341">
      <c r="A341" s="6" t="n"/>
      <c r="B341" s="2" t="n"/>
      <c r="C341" s="14">
        <f>IF(B341="","",IFERROR(VLOOKUP(B341,'Cadastro'!$A$2:$H$101,2,FALSE),"Não localizado"))</f>
        <v/>
      </c>
      <c r="D341" s="14">
        <f>IF(B341="","",IFERROR(VLOOKUP(B341,'Cadastro'!$A$2:$H$101,3,FALSE),""))</f>
        <v/>
      </c>
      <c r="E341" s="14">
        <f>IF(B341="","",IFERROR(VLOOKUP(B341,'Cadastro'!$A$2:$H$101,4,FALSE),""))</f>
        <v/>
      </c>
      <c r="F341" s="8" t="n"/>
      <c r="G341" s="8" t="n"/>
      <c r="H341" s="8" t="n"/>
      <c r="I341" s="8" t="n"/>
      <c r="J341" s="4" t="n"/>
      <c r="K341" s="15">
        <f>IF(OR(B341="",G341="",I341=""),"",IFERROR((I341-G341)-IF(J341="",0,J341/24),""))</f>
        <v/>
      </c>
      <c r="L341" s="16">
        <f>IF(OR(B341="",F341="",G341=""),"",MAX(0,(G341-F341)*1440))</f>
        <v/>
      </c>
      <c r="M341" s="17">
        <f>IF(B341="","",IF(G341="","Falta",IF(G341&gt;F341+10/1440,"Atraso",IF(I341&lt;H341,"Saída antecipada","Presente"))))</f>
        <v/>
      </c>
      <c r="N341" s="12" t="n"/>
      <c r="O341" s="18">
        <f>IF(OR(B341="",K341=""),"",K341*24*IFERROR(VLOOKUP(B341,'Cadastro'!$A$2:$H$101,7,FALSE),0))</f>
        <v/>
      </c>
      <c r="P341" s="12" t="n"/>
    </row>
    <row r="342">
      <c r="A342" s="6" t="n"/>
      <c r="B342" s="2" t="n"/>
      <c r="C342" s="7">
        <f>IF(B342="","",IFERROR(VLOOKUP(B342,'Cadastro'!$A$2:$H$101,2,FALSE),"Não localizado"))</f>
        <v/>
      </c>
      <c r="D342" s="7">
        <f>IF(B342="","",IFERROR(VLOOKUP(B342,'Cadastro'!$A$2:$H$101,3,FALSE),""))</f>
        <v/>
      </c>
      <c r="E342" s="7">
        <f>IF(B342="","",IFERROR(VLOOKUP(B342,'Cadastro'!$A$2:$H$101,4,FALSE),""))</f>
        <v/>
      </c>
      <c r="F342" s="8" t="n"/>
      <c r="G342" s="8" t="n"/>
      <c r="H342" s="8" t="n"/>
      <c r="I342" s="8" t="n"/>
      <c r="J342" s="4" t="n"/>
      <c r="K342" s="9">
        <f>IF(OR(B342="",G342="",I342=""),"",IFERROR((I342-G342)-IF(J342="",0,J342/24),""))</f>
        <v/>
      </c>
      <c r="L342" s="10">
        <f>IF(OR(B342="",F342="",G342=""),"",MAX(0,(G342-F342)*1440))</f>
        <v/>
      </c>
      <c r="M342" s="11">
        <f>IF(B342="","",IF(G342="","Falta",IF(G342&gt;F342+10/1440,"Atraso",IF(I342&lt;H342,"Saída antecipada","Presente"))))</f>
        <v/>
      </c>
      <c r="N342" s="12" t="n"/>
      <c r="O342" s="13">
        <f>IF(OR(B342="",K342=""),"",K342*24*IFERROR(VLOOKUP(B342,'Cadastro'!$A$2:$H$101,7,FALSE),0))</f>
        <v/>
      </c>
      <c r="P342" s="12" t="n"/>
    </row>
    <row r="343">
      <c r="A343" s="6" t="n"/>
      <c r="B343" s="2" t="n"/>
      <c r="C343" s="14">
        <f>IF(B343="","",IFERROR(VLOOKUP(B343,'Cadastro'!$A$2:$H$101,2,FALSE),"Não localizado"))</f>
        <v/>
      </c>
      <c r="D343" s="14">
        <f>IF(B343="","",IFERROR(VLOOKUP(B343,'Cadastro'!$A$2:$H$101,3,FALSE),""))</f>
        <v/>
      </c>
      <c r="E343" s="14">
        <f>IF(B343="","",IFERROR(VLOOKUP(B343,'Cadastro'!$A$2:$H$101,4,FALSE),""))</f>
        <v/>
      </c>
      <c r="F343" s="8" t="n"/>
      <c r="G343" s="8" t="n"/>
      <c r="H343" s="8" t="n"/>
      <c r="I343" s="8" t="n"/>
      <c r="J343" s="4" t="n"/>
      <c r="K343" s="15">
        <f>IF(OR(B343="",G343="",I343=""),"",IFERROR((I343-G343)-IF(J343="",0,J343/24),""))</f>
        <v/>
      </c>
      <c r="L343" s="16">
        <f>IF(OR(B343="",F343="",G343=""),"",MAX(0,(G343-F343)*1440))</f>
        <v/>
      </c>
      <c r="M343" s="17">
        <f>IF(B343="","",IF(G343="","Falta",IF(G343&gt;F343+10/1440,"Atraso",IF(I343&lt;H343,"Saída antecipada","Presente"))))</f>
        <v/>
      </c>
      <c r="N343" s="12" t="n"/>
      <c r="O343" s="18">
        <f>IF(OR(B343="",K343=""),"",K343*24*IFERROR(VLOOKUP(B343,'Cadastro'!$A$2:$H$101,7,FALSE),0))</f>
        <v/>
      </c>
      <c r="P343" s="12" t="n"/>
    </row>
    <row r="344">
      <c r="A344" s="6" t="n"/>
      <c r="B344" s="2" t="n"/>
      <c r="C344" s="7">
        <f>IF(B344="","",IFERROR(VLOOKUP(B344,'Cadastro'!$A$2:$H$101,2,FALSE),"Não localizado"))</f>
        <v/>
      </c>
      <c r="D344" s="7">
        <f>IF(B344="","",IFERROR(VLOOKUP(B344,'Cadastro'!$A$2:$H$101,3,FALSE),""))</f>
        <v/>
      </c>
      <c r="E344" s="7">
        <f>IF(B344="","",IFERROR(VLOOKUP(B344,'Cadastro'!$A$2:$H$101,4,FALSE),""))</f>
        <v/>
      </c>
      <c r="F344" s="8" t="n"/>
      <c r="G344" s="8" t="n"/>
      <c r="H344" s="8" t="n"/>
      <c r="I344" s="8" t="n"/>
      <c r="J344" s="4" t="n"/>
      <c r="K344" s="9">
        <f>IF(OR(B344="",G344="",I344=""),"",IFERROR((I344-G344)-IF(J344="",0,J344/24),""))</f>
        <v/>
      </c>
      <c r="L344" s="10">
        <f>IF(OR(B344="",F344="",G344=""),"",MAX(0,(G344-F344)*1440))</f>
        <v/>
      </c>
      <c r="M344" s="11">
        <f>IF(B344="","",IF(G344="","Falta",IF(G344&gt;F344+10/1440,"Atraso",IF(I344&lt;H344,"Saída antecipada","Presente"))))</f>
        <v/>
      </c>
      <c r="N344" s="12" t="n"/>
      <c r="O344" s="13">
        <f>IF(OR(B344="",K344=""),"",K344*24*IFERROR(VLOOKUP(B344,'Cadastro'!$A$2:$H$101,7,FALSE),0))</f>
        <v/>
      </c>
      <c r="P344" s="12" t="n"/>
    </row>
    <row r="345">
      <c r="A345" s="6" t="n"/>
      <c r="B345" s="2" t="n"/>
      <c r="C345" s="14">
        <f>IF(B345="","",IFERROR(VLOOKUP(B345,'Cadastro'!$A$2:$H$101,2,FALSE),"Não localizado"))</f>
        <v/>
      </c>
      <c r="D345" s="14">
        <f>IF(B345="","",IFERROR(VLOOKUP(B345,'Cadastro'!$A$2:$H$101,3,FALSE),""))</f>
        <v/>
      </c>
      <c r="E345" s="14">
        <f>IF(B345="","",IFERROR(VLOOKUP(B345,'Cadastro'!$A$2:$H$101,4,FALSE),""))</f>
        <v/>
      </c>
      <c r="F345" s="8" t="n"/>
      <c r="G345" s="8" t="n"/>
      <c r="H345" s="8" t="n"/>
      <c r="I345" s="8" t="n"/>
      <c r="J345" s="4" t="n"/>
      <c r="K345" s="15">
        <f>IF(OR(B345="",G345="",I345=""),"",IFERROR((I345-G345)-IF(J345="",0,J345/24),""))</f>
        <v/>
      </c>
      <c r="L345" s="16">
        <f>IF(OR(B345="",F345="",G345=""),"",MAX(0,(G345-F345)*1440))</f>
        <v/>
      </c>
      <c r="M345" s="17">
        <f>IF(B345="","",IF(G345="","Falta",IF(G345&gt;F345+10/1440,"Atraso",IF(I345&lt;H345,"Saída antecipada","Presente"))))</f>
        <v/>
      </c>
      <c r="N345" s="12" t="n"/>
      <c r="O345" s="18">
        <f>IF(OR(B345="",K345=""),"",K345*24*IFERROR(VLOOKUP(B345,'Cadastro'!$A$2:$H$101,7,FALSE),0))</f>
        <v/>
      </c>
      <c r="P345" s="12" t="n"/>
    </row>
    <row r="346">
      <c r="A346" s="6" t="n"/>
      <c r="B346" s="2" t="n"/>
      <c r="C346" s="7">
        <f>IF(B346="","",IFERROR(VLOOKUP(B346,'Cadastro'!$A$2:$H$101,2,FALSE),"Não localizado"))</f>
        <v/>
      </c>
      <c r="D346" s="7">
        <f>IF(B346="","",IFERROR(VLOOKUP(B346,'Cadastro'!$A$2:$H$101,3,FALSE),""))</f>
        <v/>
      </c>
      <c r="E346" s="7">
        <f>IF(B346="","",IFERROR(VLOOKUP(B346,'Cadastro'!$A$2:$H$101,4,FALSE),""))</f>
        <v/>
      </c>
      <c r="F346" s="8" t="n"/>
      <c r="G346" s="8" t="n"/>
      <c r="H346" s="8" t="n"/>
      <c r="I346" s="8" t="n"/>
      <c r="J346" s="4" t="n"/>
      <c r="K346" s="9">
        <f>IF(OR(B346="",G346="",I346=""),"",IFERROR((I346-G346)-IF(J346="",0,J346/24),""))</f>
        <v/>
      </c>
      <c r="L346" s="10">
        <f>IF(OR(B346="",F346="",G346=""),"",MAX(0,(G346-F346)*1440))</f>
        <v/>
      </c>
      <c r="M346" s="11">
        <f>IF(B346="","",IF(G346="","Falta",IF(G346&gt;F346+10/1440,"Atraso",IF(I346&lt;H346,"Saída antecipada","Presente"))))</f>
        <v/>
      </c>
      <c r="N346" s="12" t="n"/>
      <c r="O346" s="13">
        <f>IF(OR(B346="",K346=""),"",K346*24*IFERROR(VLOOKUP(B346,'Cadastro'!$A$2:$H$101,7,FALSE),0))</f>
        <v/>
      </c>
      <c r="P346" s="12" t="n"/>
    </row>
    <row r="347">
      <c r="A347" s="6" t="n"/>
      <c r="B347" s="2" t="n"/>
      <c r="C347" s="14">
        <f>IF(B347="","",IFERROR(VLOOKUP(B347,'Cadastro'!$A$2:$H$101,2,FALSE),"Não localizado"))</f>
        <v/>
      </c>
      <c r="D347" s="14">
        <f>IF(B347="","",IFERROR(VLOOKUP(B347,'Cadastro'!$A$2:$H$101,3,FALSE),""))</f>
        <v/>
      </c>
      <c r="E347" s="14">
        <f>IF(B347="","",IFERROR(VLOOKUP(B347,'Cadastro'!$A$2:$H$101,4,FALSE),""))</f>
        <v/>
      </c>
      <c r="F347" s="8" t="n"/>
      <c r="G347" s="8" t="n"/>
      <c r="H347" s="8" t="n"/>
      <c r="I347" s="8" t="n"/>
      <c r="J347" s="4" t="n"/>
      <c r="K347" s="15">
        <f>IF(OR(B347="",G347="",I347=""),"",IFERROR((I347-G347)-IF(J347="",0,J347/24),""))</f>
        <v/>
      </c>
      <c r="L347" s="16">
        <f>IF(OR(B347="",F347="",G347=""),"",MAX(0,(G347-F347)*1440))</f>
        <v/>
      </c>
      <c r="M347" s="17">
        <f>IF(B347="","",IF(G347="","Falta",IF(G347&gt;F347+10/1440,"Atraso",IF(I347&lt;H347,"Saída antecipada","Presente"))))</f>
        <v/>
      </c>
      <c r="N347" s="12" t="n"/>
      <c r="O347" s="18">
        <f>IF(OR(B347="",K347=""),"",K347*24*IFERROR(VLOOKUP(B347,'Cadastro'!$A$2:$H$101,7,FALSE),0))</f>
        <v/>
      </c>
      <c r="P347" s="12" t="n"/>
    </row>
    <row r="348">
      <c r="A348" s="6" t="n"/>
      <c r="B348" s="2" t="n"/>
      <c r="C348" s="7">
        <f>IF(B348="","",IFERROR(VLOOKUP(B348,'Cadastro'!$A$2:$H$101,2,FALSE),"Não localizado"))</f>
        <v/>
      </c>
      <c r="D348" s="7">
        <f>IF(B348="","",IFERROR(VLOOKUP(B348,'Cadastro'!$A$2:$H$101,3,FALSE),""))</f>
        <v/>
      </c>
      <c r="E348" s="7">
        <f>IF(B348="","",IFERROR(VLOOKUP(B348,'Cadastro'!$A$2:$H$101,4,FALSE),""))</f>
        <v/>
      </c>
      <c r="F348" s="8" t="n"/>
      <c r="G348" s="8" t="n"/>
      <c r="H348" s="8" t="n"/>
      <c r="I348" s="8" t="n"/>
      <c r="J348" s="4" t="n"/>
      <c r="K348" s="9">
        <f>IF(OR(B348="",G348="",I348=""),"",IFERROR((I348-G348)-IF(J348="",0,J348/24),""))</f>
        <v/>
      </c>
      <c r="L348" s="10">
        <f>IF(OR(B348="",F348="",G348=""),"",MAX(0,(G348-F348)*1440))</f>
        <v/>
      </c>
      <c r="M348" s="11">
        <f>IF(B348="","",IF(G348="","Falta",IF(G348&gt;F348+10/1440,"Atraso",IF(I348&lt;H348,"Saída antecipada","Presente"))))</f>
        <v/>
      </c>
      <c r="N348" s="12" t="n"/>
      <c r="O348" s="13">
        <f>IF(OR(B348="",K348=""),"",K348*24*IFERROR(VLOOKUP(B348,'Cadastro'!$A$2:$H$101,7,FALSE),0))</f>
        <v/>
      </c>
      <c r="P348" s="12" t="n"/>
    </row>
    <row r="349">
      <c r="A349" s="6" t="n"/>
      <c r="B349" s="2" t="n"/>
      <c r="C349" s="14">
        <f>IF(B349="","",IFERROR(VLOOKUP(B349,'Cadastro'!$A$2:$H$101,2,FALSE),"Não localizado"))</f>
        <v/>
      </c>
      <c r="D349" s="14">
        <f>IF(B349="","",IFERROR(VLOOKUP(B349,'Cadastro'!$A$2:$H$101,3,FALSE),""))</f>
        <v/>
      </c>
      <c r="E349" s="14">
        <f>IF(B349="","",IFERROR(VLOOKUP(B349,'Cadastro'!$A$2:$H$101,4,FALSE),""))</f>
        <v/>
      </c>
      <c r="F349" s="8" t="n"/>
      <c r="G349" s="8" t="n"/>
      <c r="H349" s="8" t="n"/>
      <c r="I349" s="8" t="n"/>
      <c r="J349" s="4" t="n"/>
      <c r="K349" s="15">
        <f>IF(OR(B349="",G349="",I349=""),"",IFERROR((I349-G349)-IF(J349="",0,J349/24),""))</f>
        <v/>
      </c>
      <c r="L349" s="16">
        <f>IF(OR(B349="",F349="",G349=""),"",MAX(0,(G349-F349)*1440))</f>
        <v/>
      </c>
      <c r="M349" s="17">
        <f>IF(B349="","",IF(G349="","Falta",IF(G349&gt;F349+10/1440,"Atraso",IF(I349&lt;H349,"Saída antecipada","Presente"))))</f>
        <v/>
      </c>
      <c r="N349" s="12" t="n"/>
      <c r="O349" s="18">
        <f>IF(OR(B349="",K349=""),"",K349*24*IFERROR(VLOOKUP(B349,'Cadastro'!$A$2:$H$101,7,FALSE),0))</f>
        <v/>
      </c>
      <c r="P349" s="12" t="n"/>
    </row>
    <row r="350">
      <c r="A350" s="6" t="n"/>
      <c r="B350" s="2" t="n"/>
      <c r="C350" s="7">
        <f>IF(B350="","",IFERROR(VLOOKUP(B350,'Cadastro'!$A$2:$H$101,2,FALSE),"Não localizado"))</f>
        <v/>
      </c>
      <c r="D350" s="7">
        <f>IF(B350="","",IFERROR(VLOOKUP(B350,'Cadastro'!$A$2:$H$101,3,FALSE),""))</f>
        <v/>
      </c>
      <c r="E350" s="7">
        <f>IF(B350="","",IFERROR(VLOOKUP(B350,'Cadastro'!$A$2:$H$101,4,FALSE),""))</f>
        <v/>
      </c>
      <c r="F350" s="8" t="n"/>
      <c r="G350" s="8" t="n"/>
      <c r="H350" s="8" t="n"/>
      <c r="I350" s="8" t="n"/>
      <c r="J350" s="4" t="n"/>
      <c r="K350" s="9">
        <f>IF(OR(B350="",G350="",I350=""),"",IFERROR((I350-G350)-IF(J350="",0,J350/24),""))</f>
        <v/>
      </c>
      <c r="L350" s="10">
        <f>IF(OR(B350="",F350="",G350=""),"",MAX(0,(G350-F350)*1440))</f>
        <v/>
      </c>
      <c r="M350" s="11">
        <f>IF(B350="","",IF(G350="","Falta",IF(G350&gt;F350+10/1440,"Atraso",IF(I350&lt;H350,"Saída antecipada","Presente"))))</f>
        <v/>
      </c>
      <c r="N350" s="12" t="n"/>
      <c r="O350" s="13">
        <f>IF(OR(B350="",K350=""),"",K350*24*IFERROR(VLOOKUP(B350,'Cadastro'!$A$2:$H$101,7,FALSE),0))</f>
        <v/>
      </c>
      <c r="P350" s="12" t="n"/>
    </row>
    <row r="351">
      <c r="A351" s="6" t="n"/>
      <c r="B351" s="2" t="n"/>
      <c r="C351" s="14">
        <f>IF(B351="","",IFERROR(VLOOKUP(B351,'Cadastro'!$A$2:$H$101,2,FALSE),"Não localizado"))</f>
        <v/>
      </c>
      <c r="D351" s="14">
        <f>IF(B351="","",IFERROR(VLOOKUP(B351,'Cadastro'!$A$2:$H$101,3,FALSE),""))</f>
        <v/>
      </c>
      <c r="E351" s="14">
        <f>IF(B351="","",IFERROR(VLOOKUP(B351,'Cadastro'!$A$2:$H$101,4,FALSE),""))</f>
        <v/>
      </c>
      <c r="F351" s="8" t="n"/>
      <c r="G351" s="8" t="n"/>
      <c r="H351" s="8" t="n"/>
      <c r="I351" s="8" t="n"/>
      <c r="J351" s="4" t="n"/>
      <c r="K351" s="15">
        <f>IF(OR(B351="",G351="",I351=""),"",IFERROR((I351-G351)-IF(J351="",0,J351/24),""))</f>
        <v/>
      </c>
      <c r="L351" s="16">
        <f>IF(OR(B351="",F351="",G351=""),"",MAX(0,(G351-F351)*1440))</f>
        <v/>
      </c>
      <c r="M351" s="17">
        <f>IF(B351="","",IF(G351="","Falta",IF(G351&gt;F351+10/1440,"Atraso",IF(I351&lt;H351,"Saída antecipada","Presente"))))</f>
        <v/>
      </c>
      <c r="N351" s="12" t="n"/>
      <c r="O351" s="18">
        <f>IF(OR(B351="",K351=""),"",K351*24*IFERROR(VLOOKUP(B351,'Cadastro'!$A$2:$H$101,7,FALSE),0))</f>
        <v/>
      </c>
      <c r="P351" s="12" t="n"/>
    </row>
    <row r="352">
      <c r="A352" s="6" t="n"/>
      <c r="B352" s="2" t="n"/>
      <c r="C352" s="7">
        <f>IF(B352="","",IFERROR(VLOOKUP(B352,'Cadastro'!$A$2:$H$101,2,FALSE),"Não localizado"))</f>
        <v/>
      </c>
      <c r="D352" s="7">
        <f>IF(B352="","",IFERROR(VLOOKUP(B352,'Cadastro'!$A$2:$H$101,3,FALSE),""))</f>
        <v/>
      </c>
      <c r="E352" s="7">
        <f>IF(B352="","",IFERROR(VLOOKUP(B352,'Cadastro'!$A$2:$H$101,4,FALSE),""))</f>
        <v/>
      </c>
      <c r="F352" s="8" t="n"/>
      <c r="G352" s="8" t="n"/>
      <c r="H352" s="8" t="n"/>
      <c r="I352" s="8" t="n"/>
      <c r="J352" s="4" t="n"/>
      <c r="K352" s="9">
        <f>IF(OR(B352="",G352="",I352=""),"",IFERROR((I352-G352)-IF(J352="",0,J352/24),""))</f>
        <v/>
      </c>
      <c r="L352" s="10">
        <f>IF(OR(B352="",F352="",G352=""),"",MAX(0,(G352-F352)*1440))</f>
        <v/>
      </c>
      <c r="M352" s="11">
        <f>IF(B352="","",IF(G352="","Falta",IF(G352&gt;F352+10/1440,"Atraso",IF(I352&lt;H352,"Saída antecipada","Presente"))))</f>
        <v/>
      </c>
      <c r="N352" s="12" t="n"/>
      <c r="O352" s="13">
        <f>IF(OR(B352="",K352=""),"",K352*24*IFERROR(VLOOKUP(B352,'Cadastro'!$A$2:$H$101,7,FALSE),0))</f>
        <v/>
      </c>
      <c r="P352" s="12" t="n"/>
    </row>
    <row r="353">
      <c r="A353" s="6" t="n"/>
      <c r="B353" s="2" t="n"/>
      <c r="C353" s="14">
        <f>IF(B353="","",IFERROR(VLOOKUP(B353,'Cadastro'!$A$2:$H$101,2,FALSE),"Não localizado"))</f>
        <v/>
      </c>
      <c r="D353" s="14">
        <f>IF(B353="","",IFERROR(VLOOKUP(B353,'Cadastro'!$A$2:$H$101,3,FALSE),""))</f>
        <v/>
      </c>
      <c r="E353" s="14">
        <f>IF(B353="","",IFERROR(VLOOKUP(B353,'Cadastro'!$A$2:$H$101,4,FALSE),""))</f>
        <v/>
      </c>
      <c r="F353" s="8" t="n"/>
      <c r="G353" s="8" t="n"/>
      <c r="H353" s="8" t="n"/>
      <c r="I353" s="8" t="n"/>
      <c r="J353" s="4" t="n"/>
      <c r="K353" s="15">
        <f>IF(OR(B353="",G353="",I353=""),"",IFERROR((I353-G353)-IF(J353="",0,J353/24),""))</f>
        <v/>
      </c>
      <c r="L353" s="16">
        <f>IF(OR(B353="",F353="",G353=""),"",MAX(0,(G353-F353)*1440))</f>
        <v/>
      </c>
      <c r="M353" s="17">
        <f>IF(B353="","",IF(G353="","Falta",IF(G353&gt;F353+10/1440,"Atraso",IF(I353&lt;H353,"Saída antecipada","Presente"))))</f>
        <v/>
      </c>
      <c r="N353" s="12" t="n"/>
      <c r="O353" s="18">
        <f>IF(OR(B353="",K353=""),"",K353*24*IFERROR(VLOOKUP(B353,'Cadastro'!$A$2:$H$101,7,FALSE),0))</f>
        <v/>
      </c>
      <c r="P353" s="12" t="n"/>
    </row>
    <row r="354">
      <c r="A354" s="6" t="n"/>
      <c r="B354" s="2" t="n"/>
      <c r="C354" s="7">
        <f>IF(B354="","",IFERROR(VLOOKUP(B354,'Cadastro'!$A$2:$H$101,2,FALSE),"Não localizado"))</f>
        <v/>
      </c>
      <c r="D354" s="7">
        <f>IF(B354="","",IFERROR(VLOOKUP(B354,'Cadastro'!$A$2:$H$101,3,FALSE),""))</f>
        <v/>
      </c>
      <c r="E354" s="7">
        <f>IF(B354="","",IFERROR(VLOOKUP(B354,'Cadastro'!$A$2:$H$101,4,FALSE),""))</f>
        <v/>
      </c>
      <c r="F354" s="8" t="n"/>
      <c r="G354" s="8" t="n"/>
      <c r="H354" s="8" t="n"/>
      <c r="I354" s="8" t="n"/>
      <c r="J354" s="4" t="n"/>
      <c r="K354" s="9">
        <f>IF(OR(B354="",G354="",I354=""),"",IFERROR((I354-G354)-IF(J354="",0,J354/24),""))</f>
        <v/>
      </c>
      <c r="L354" s="10">
        <f>IF(OR(B354="",F354="",G354=""),"",MAX(0,(G354-F354)*1440))</f>
        <v/>
      </c>
      <c r="M354" s="11">
        <f>IF(B354="","",IF(G354="","Falta",IF(G354&gt;F354+10/1440,"Atraso",IF(I354&lt;H354,"Saída antecipada","Presente"))))</f>
        <v/>
      </c>
      <c r="N354" s="12" t="n"/>
      <c r="O354" s="13">
        <f>IF(OR(B354="",K354=""),"",K354*24*IFERROR(VLOOKUP(B354,'Cadastro'!$A$2:$H$101,7,FALSE),0))</f>
        <v/>
      </c>
      <c r="P354" s="12" t="n"/>
    </row>
    <row r="355">
      <c r="A355" s="6" t="n"/>
      <c r="B355" s="2" t="n"/>
      <c r="C355" s="14">
        <f>IF(B355="","",IFERROR(VLOOKUP(B355,'Cadastro'!$A$2:$H$101,2,FALSE),"Não localizado"))</f>
        <v/>
      </c>
      <c r="D355" s="14">
        <f>IF(B355="","",IFERROR(VLOOKUP(B355,'Cadastro'!$A$2:$H$101,3,FALSE),""))</f>
        <v/>
      </c>
      <c r="E355" s="14">
        <f>IF(B355="","",IFERROR(VLOOKUP(B355,'Cadastro'!$A$2:$H$101,4,FALSE),""))</f>
        <v/>
      </c>
      <c r="F355" s="8" t="n"/>
      <c r="G355" s="8" t="n"/>
      <c r="H355" s="8" t="n"/>
      <c r="I355" s="8" t="n"/>
      <c r="J355" s="4" t="n"/>
      <c r="K355" s="15">
        <f>IF(OR(B355="",G355="",I355=""),"",IFERROR((I355-G355)-IF(J355="",0,J355/24),""))</f>
        <v/>
      </c>
      <c r="L355" s="16">
        <f>IF(OR(B355="",F355="",G355=""),"",MAX(0,(G355-F355)*1440))</f>
        <v/>
      </c>
      <c r="M355" s="17">
        <f>IF(B355="","",IF(G355="","Falta",IF(G355&gt;F355+10/1440,"Atraso",IF(I355&lt;H355,"Saída antecipada","Presente"))))</f>
        <v/>
      </c>
      <c r="N355" s="12" t="n"/>
      <c r="O355" s="18">
        <f>IF(OR(B355="",K355=""),"",K355*24*IFERROR(VLOOKUP(B355,'Cadastro'!$A$2:$H$101,7,FALSE),0))</f>
        <v/>
      </c>
      <c r="P355" s="12" t="n"/>
    </row>
    <row r="356">
      <c r="A356" s="6" t="n"/>
      <c r="B356" s="2" t="n"/>
      <c r="C356" s="7">
        <f>IF(B356="","",IFERROR(VLOOKUP(B356,'Cadastro'!$A$2:$H$101,2,FALSE),"Não localizado"))</f>
        <v/>
      </c>
      <c r="D356" s="7">
        <f>IF(B356="","",IFERROR(VLOOKUP(B356,'Cadastro'!$A$2:$H$101,3,FALSE),""))</f>
        <v/>
      </c>
      <c r="E356" s="7">
        <f>IF(B356="","",IFERROR(VLOOKUP(B356,'Cadastro'!$A$2:$H$101,4,FALSE),""))</f>
        <v/>
      </c>
      <c r="F356" s="8" t="n"/>
      <c r="G356" s="8" t="n"/>
      <c r="H356" s="8" t="n"/>
      <c r="I356" s="8" t="n"/>
      <c r="J356" s="4" t="n"/>
      <c r="K356" s="9">
        <f>IF(OR(B356="",G356="",I356=""),"",IFERROR((I356-G356)-IF(J356="",0,J356/24),""))</f>
        <v/>
      </c>
      <c r="L356" s="10">
        <f>IF(OR(B356="",F356="",G356=""),"",MAX(0,(G356-F356)*1440))</f>
        <v/>
      </c>
      <c r="M356" s="11">
        <f>IF(B356="","",IF(G356="","Falta",IF(G356&gt;F356+10/1440,"Atraso",IF(I356&lt;H356,"Saída antecipada","Presente"))))</f>
        <v/>
      </c>
      <c r="N356" s="12" t="n"/>
      <c r="O356" s="13">
        <f>IF(OR(B356="",K356=""),"",K356*24*IFERROR(VLOOKUP(B356,'Cadastro'!$A$2:$H$101,7,FALSE),0))</f>
        <v/>
      </c>
      <c r="P356" s="12" t="n"/>
    </row>
    <row r="357">
      <c r="A357" s="6" t="n"/>
      <c r="B357" s="2" t="n"/>
      <c r="C357" s="14">
        <f>IF(B357="","",IFERROR(VLOOKUP(B357,'Cadastro'!$A$2:$H$101,2,FALSE),"Não localizado"))</f>
        <v/>
      </c>
      <c r="D357" s="14">
        <f>IF(B357="","",IFERROR(VLOOKUP(B357,'Cadastro'!$A$2:$H$101,3,FALSE),""))</f>
        <v/>
      </c>
      <c r="E357" s="14">
        <f>IF(B357="","",IFERROR(VLOOKUP(B357,'Cadastro'!$A$2:$H$101,4,FALSE),""))</f>
        <v/>
      </c>
      <c r="F357" s="8" t="n"/>
      <c r="G357" s="8" t="n"/>
      <c r="H357" s="8" t="n"/>
      <c r="I357" s="8" t="n"/>
      <c r="J357" s="4" t="n"/>
      <c r="K357" s="15">
        <f>IF(OR(B357="",G357="",I357=""),"",IFERROR((I357-G357)-IF(J357="",0,J357/24),""))</f>
        <v/>
      </c>
      <c r="L357" s="16">
        <f>IF(OR(B357="",F357="",G357=""),"",MAX(0,(G357-F357)*1440))</f>
        <v/>
      </c>
      <c r="M357" s="17">
        <f>IF(B357="","",IF(G357="","Falta",IF(G357&gt;F357+10/1440,"Atraso",IF(I357&lt;H357,"Saída antecipada","Presente"))))</f>
        <v/>
      </c>
      <c r="N357" s="12" t="n"/>
      <c r="O357" s="18">
        <f>IF(OR(B357="",K357=""),"",K357*24*IFERROR(VLOOKUP(B357,'Cadastro'!$A$2:$H$101,7,FALSE),0))</f>
        <v/>
      </c>
      <c r="P357" s="12" t="n"/>
    </row>
    <row r="358">
      <c r="A358" s="6" t="n"/>
      <c r="B358" s="2" t="n"/>
      <c r="C358" s="7">
        <f>IF(B358="","",IFERROR(VLOOKUP(B358,'Cadastro'!$A$2:$H$101,2,FALSE),"Não localizado"))</f>
        <v/>
      </c>
      <c r="D358" s="7">
        <f>IF(B358="","",IFERROR(VLOOKUP(B358,'Cadastro'!$A$2:$H$101,3,FALSE),""))</f>
        <v/>
      </c>
      <c r="E358" s="7">
        <f>IF(B358="","",IFERROR(VLOOKUP(B358,'Cadastro'!$A$2:$H$101,4,FALSE),""))</f>
        <v/>
      </c>
      <c r="F358" s="8" t="n"/>
      <c r="G358" s="8" t="n"/>
      <c r="H358" s="8" t="n"/>
      <c r="I358" s="8" t="n"/>
      <c r="J358" s="4" t="n"/>
      <c r="K358" s="9">
        <f>IF(OR(B358="",G358="",I358=""),"",IFERROR((I358-G358)-IF(J358="",0,J358/24),""))</f>
        <v/>
      </c>
      <c r="L358" s="10">
        <f>IF(OR(B358="",F358="",G358=""),"",MAX(0,(G358-F358)*1440))</f>
        <v/>
      </c>
      <c r="M358" s="11">
        <f>IF(B358="","",IF(G358="","Falta",IF(G358&gt;F358+10/1440,"Atraso",IF(I358&lt;H358,"Saída antecipada","Presente"))))</f>
        <v/>
      </c>
      <c r="N358" s="12" t="n"/>
      <c r="O358" s="13">
        <f>IF(OR(B358="",K358=""),"",K358*24*IFERROR(VLOOKUP(B358,'Cadastro'!$A$2:$H$101,7,FALSE),0))</f>
        <v/>
      </c>
      <c r="P358" s="12" t="n"/>
    </row>
    <row r="359">
      <c r="A359" s="6" t="n"/>
      <c r="B359" s="2" t="n"/>
      <c r="C359" s="14">
        <f>IF(B359="","",IFERROR(VLOOKUP(B359,'Cadastro'!$A$2:$H$101,2,FALSE),"Não localizado"))</f>
        <v/>
      </c>
      <c r="D359" s="14">
        <f>IF(B359="","",IFERROR(VLOOKUP(B359,'Cadastro'!$A$2:$H$101,3,FALSE),""))</f>
        <v/>
      </c>
      <c r="E359" s="14">
        <f>IF(B359="","",IFERROR(VLOOKUP(B359,'Cadastro'!$A$2:$H$101,4,FALSE),""))</f>
        <v/>
      </c>
      <c r="F359" s="8" t="n"/>
      <c r="G359" s="8" t="n"/>
      <c r="H359" s="8" t="n"/>
      <c r="I359" s="8" t="n"/>
      <c r="J359" s="4" t="n"/>
      <c r="K359" s="15">
        <f>IF(OR(B359="",G359="",I359=""),"",IFERROR((I359-G359)-IF(J359="",0,J359/24),""))</f>
        <v/>
      </c>
      <c r="L359" s="16">
        <f>IF(OR(B359="",F359="",G359=""),"",MAX(0,(G359-F359)*1440))</f>
        <v/>
      </c>
      <c r="M359" s="17">
        <f>IF(B359="","",IF(G359="","Falta",IF(G359&gt;F359+10/1440,"Atraso",IF(I359&lt;H359,"Saída antecipada","Presente"))))</f>
        <v/>
      </c>
      <c r="N359" s="12" t="n"/>
      <c r="O359" s="18">
        <f>IF(OR(B359="",K359=""),"",K359*24*IFERROR(VLOOKUP(B359,'Cadastro'!$A$2:$H$101,7,FALSE),0))</f>
        <v/>
      </c>
      <c r="P359" s="12" t="n"/>
    </row>
    <row r="360">
      <c r="A360" s="6" t="n"/>
      <c r="B360" s="2" t="n"/>
      <c r="C360" s="7">
        <f>IF(B360="","",IFERROR(VLOOKUP(B360,'Cadastro'!$A$2:$H$101,2,FALSE),"Não localizado"))</f>
        <v/>
      </c>
      <c r="D360" s="7">
        <f>IF(B360="","",IFERROR(VLOOKUP(B360,'Cadastro'!$A$2:$H$101,3,FALSE),""))</f>
        <v/>
      </c>
      <c r="E360" s="7">
        <f>IF(B360="","",IFERROR(VLOOKUP(B360,'Cadastro'!$A$2:$H$101,4,FALSE),""))</f>
        <v/>
      </c>
      <c r="F360" s="8" t="n"/>
      <c r="G360" s="8" t="n"/>
      <c r="H360" s="8" t="n"/>
      <c r="I360" s="8" t="n"/>
      <c r="J360" s="4" t="n"/>
      <c r="K360" s="9">
        <f>IF(OR(B360="",G360="",I360=""),"",IFERROR((I360-G360)-IF(J360="",0,J360/24),""))</f>
        <v/>
      </c>
      <c r="L360" s="10">
        <f>IF(OR(B360="",F360="",G360=""),"",MAX(0,(G360-F360)*1440))</f>
        <v/>
      </c>
      <c r="M360" s="11">
        <f>IF(B360="","",IF(G360="","Falta",IF(G360&gt;F360+10/1440,"Atraso",IF(I360&lt;H360,"Saída antecipada","Presente"))))</f>
        <v/>
      </c>
      <c r="N360" s="12" t="n"/>
      <c r="O360" s="13">
        <f>IF(OR(B360="",K360=""),"",K360*24*IFERROR(VLOOKUP(B360,'Cadastro'!$A$2:$H$101,7,FALSE),0))</f>
        <v/>
      </c>
      <c r="P360" s="12" t="n"/>
    </row>
    <row r="361">
      <c r="A361" s="6" t="n"/>
      <c r="B361" s="2" t="n"/>
      <c r="C361" s="14">
        <f>IF(B361="","",IFERROR(VLOOKUP(B361,'Cadastro'!$A$2:$H$101,2,FALSE),"Não localizado"))</f>
        <v/>
      </c>
      <c r="D361" s="14">
        <f>IF(B361="","",IFERROR(VLOOKUP(B361,'Cadastro'!$A$2:$H$101,3,FALSE),""))</f>
        <v/>
      </c>
      <c r="E361" s="14">
        <f>IF(B361="","",IFERROR(VLOOKUP(B361,'Cadastro'!$A$2:$H$101,4,FALSE),""))</f>
        <v/>
      </c>
      <c r="F361" s="8" t="n"/>
      <c r="G361" s="8" t="n"/>
      <c r="H361" s="8" t="n"/>
      <c r="I361" s="8" t="n"/>
      <c r="J361" s="4" t="n"/>
      <c r="K361" s="15">
        <f>IF(OR(B361="",G361="",I361=""),"",IFERROR((I361-G361)-IF(J361="",0,J361/24),""))</f>
        <v/>
      </c>
      <c r="L361" s="16">
        <f>IF(OR(B361="",F361="",G361=""),"",MAX(0,(G361-F361)*1440))</f>
        <v/>
      </c>
      <c r="M361" s="17">
        <f>IF(B361="","",IF(G361="","Falta",IF(G361&gt;F361+10/1440,"Atraso",IF(I361&lt;H361,"Saída antecipada","Presente"))))</f>
        <v/>
      </c>
      <c r="N361" s="12" t="n"/>
      <c r="O361" s="18">
        <f>IF(OR(B361="",K361=""),"",K361*24*IFERROR(VLOOKUP(B361,'Cadastro'!$A$2:$H$101,7,FALSE),0))</f>
        <v/>
      </c>
      <c r="P361" s="12" t="n"/>
    </row>
    <row r="362">
      <c r="A362" s="6" t="n"/>
      <c r="B362" s="2" t="n"/>
      <c r="C362" s="7">
        <f>IF(B362="","",IFERROR(VLOOKUP(B362,'Cadastro'!$A$2:$H$101,2,FALSE),"Não localizado"))</f>
        <v/>
      </c>
      <c r="D362" s="7">
        <f>IF(B362="","",IFERROR(VLOOKUP(B362,'Cadastro'!$A$2:$H$101,3,FALSE),""))</f>
        <v/>
      </c>
      <c r="E362" s="7">
        <f>IF(B362="","",IFERROR(VLOOKUP(B362,'Cadastro'!$A$2:$H$101,4,FALSE),""))</f>
        <v/>
      </c>
      <c r="F362" s="8" t="n"/>
      <c r="G362" s="8" t="n"/>
      <c r="H362" s="8" t="n"/>
      <c r="I362" s="8" t="n"/>
      <c r="J362" s="4" t="n"/>
      <c r="K362" s="9">
        <f>IF(OR(B362="",G362="",I362=""),"",IFERROR((I362-G362)-IF(J362="",0,J362/24),""))</f>
        <v/>
      </c>
      <c r="L362" s="10">
        <f>IF(OR(B362="",F362="",G362=""),"",MAX(0,(G362-F362)*1440))</f>
        <v/>
      </c>
      <c r="M362" s="11">
        <f>IF(B362="","",IF(G362="","Falta",IF(G362&gt;F362+10/1440,"Atraso",IF(I362&lt;H362,"Saída antecipada","Presente"))))</f>
        <v/>
      </c>
      <c r="N362" s="12" t="n"/>
      <c r="O362" s="13">
        <f>IF(OR(B362="",K362=""),"",K362*24*IFERROR(VLOOKUP(B362,'Cadastro'!$A$2:$H$101,7,FALSE),0))</f>
        <v/>
      </c>
      <c r="P362" s="12" t="n"/>
    </row>
    <row r="363">
      <c r="A363" s="6" t="n"/>
      <c r="B363" s="2" t="n"/>
      <c r="C363" s="14">
        <f>IF(B363="","",IFERROR(VLOOKUP(B363,'Cadastro'!$A$2:$H$101,2,FALSE),"Não localizado"))</f>
        <v/>
      </c>
      <c r="D363" s="14">
        <f>IF(B363="","",IFERROR(VLOOKUP(B363,'Cadastro'!$A$2:$H$101,3,FALSE),""))</f>
        <v/>
      </c>
      <c r="E363" s="14">
        <f>IF(B363="","",IFERROR(VLOOKUP(B363,'Cadastro'!$A$2:$H$101,4,FALSE),""))</f>
        <v/>
      </c>
      <c r="F363" s="8" t="n"/>
      <c r="G363" s="8" t="n"/>
      <c r="H363" s="8" t="n"/>
      <c r="I363" s="8" t="n"/>
      <c r="J363" s="4" t="n"/>
      <c r="K363" s="15">
        <f>IF(OR(B363="",G363="",I363=""),"",IFERROR((I363-G363)-IF(J363="",0,J363/24),""))</f>
        <v/>
      </c>
      <c r="L363" s="16">
        <f>IF(OR(B363="",F363="",G363=""),"",MAX(0,(G363-F363)*1440))</f>
        <v/>
      </c>
      <c r="M363" s="17">
        <f>IF(B363="","",IF(G363="","Falta",IF(G363&gt;F363+10/1440,"Atraso",IF(I363&lt;H363,"Saída antecipada","Presente"))))</f>
        <v/>
      </c>
      <c r="N363" s="12" t="n"/>
      <c r="O363" s="18">
        <f>IF(OR(B363="",K363=""),"",K363*24*IFERROR(VLOOKUP(B363,'Cadastro'!$A$2:$H$101,7,FALSE),0))</f>
        <v/>
      </c>
      <c r="P363" s="12" t="n"/>
    </row>
    <row r="364">
      <c r="A364" s="6" t="n"/>
      <c r="B364" s="2" t="n"/>
      <c r="C364" s="7">
        <f>IF(B364="","",IFERROR(VLOOKUP(B364,'Cadastro'!$A$2:$H$101,2,FALSE),"Não localizado"))</f>
        <v/>
      </c>
      <c r="D364" s="7">
        <f>IF(B364="","",IFERROR(VLOOKUP(B364,'Cadastro'!$A$2:$H$101,3,FALSE),""))</f>
        <v/>
      </c>
      <c r="E364" s="7">
        <f>IF(B364="","",IFERROR(VLOOKUP(B364,'Cadastro'!$A$2:$H$101,4,FALSE),""))</f>
        <v/>
      </c>
      <c r="F364" s="8" t="n"/>
      <c r="G364" s="8" t="n"/>
      <c r="H364" s="8" t="n"/>
      <c r="I364" s="8" t="n"/>
      <c r="J364" s="4" t="n"/>
      <c r="K364" s="9">
        <f>IF(OR(B364="",G364="",I364=""),"",IFERROR((I364-G364)-IF(J364="",0,J364/24),""))</f>
        <v/>
      </c>
      <c r="L364" s="10">
        <f>IF(OR(B364="",F364="",G364=""),"",MAX(0,(G364-F364)*1440))</f>
        <v/>
      </c>
      <c r="M364" s="11">
        <f>IF(B364="","",IF(G364="","Falta",IF(G364&gt;F364+10/1440,"Atraso",IF(I364&lt;H364,"Saída antecipada","Presente"))))</f>
        <v/>
      </c>
      <c r="N364" s="12" t="n"/>
      <c r="O364" s="13">
        <f>IF(OR(B364="",K364=""),"",K364*24*IFERROR(VLOOKUP(B364,'Cadastro'!$A$2:$H$101,7,FALSE),0))</f>
        <v/>
      </c>
      <c r="P364" s="12" t="n"/>
    </row>
    <row r="365">
      <c r="A365" s="6" t="n"/>
      <c r="B365" s="2" t="n"/>
      <c r="C365" s="14">
        <f>IF(B365="","",IFERROR(VLOOKUP(B365,'Cadastro'!$A$2:$H$101,2,FALSE),"Não localizado"))</f>
        <v/>
      </c>
      <c r="D365" s="14">
        <f>IF(B365="","",IFERROR(VLOOKUP(B365,'Cadastro'!$A$2:$H$101,3,FALSE),""))</f>
        <v/>
      </c>
      <c r="E365" s="14">
        <f>IF(B365="","",IFERROR(VLOOKUP(B365,'Cadastro'!$A$2:$H$101,4,FALSE),""))</f>
        <v/>
      </c>
      <c r="F365" s="8" t="n"/>
      <c r="G365" s="8" t="n"/>
      <c r="H365" s="8" t="n"/>
      <c r="I365" s="8" t="n"/>
      <c r="J365" s="4" t="n"/>
      <c r="K365" s="15">
        <f>IF(OR(B365="",G365="",I365=""),"",IFERROR((I365-G365)-IF(J365="",0,J365/24),""))</f>
        <v/>
      </c>
      <c r="L365" s="16">
        <f>IF(OR(B365="",F365="",G365=""),"",MAX(0,(G365-F365)*1440))</f>
        <v/>
      </c>
      <c r="M365" s="17">
        <f>IF(B365="","",IF(G365="","Falta",IF(G365&gt;F365+10/1440,"Atraso",IF(I365&lt;H365,"Saída antecipada","Presente"))))</f>
        <v/>
      </c>
      <c r="N365" s="12" t="n"/>
      <c r="O365" s="18">
        <f>IF(OR(B365="",K365=""),"",K365*24*IFERROR(VLOOKUP(B365,'Cadastro'!$A$2:$H$101,7,FALSE),0))</f>
        <v/>
      </c>
      <c r="P365" s="12" t="n"/>
    </row>
    <row r="366">
      <c r="A366" s="6" t="n"/>
      <c r="B366" s="2" t="n"/>
      <c r="C366" s="7">
        <f>IF(B366="","",IFERROR(VLOOKUP(B366,'Cadastro'!$A$2:$H$101,2,FALSE),"Não localizado"))</f>
        <v/>
      </c>
      <c r="D366" s="7">
        <f>IF(B366="","",IFERROR(VLOOKUP(B366,'Cadastro'!$A$2:$H$101,3,FALSE),""))</f>
        <v/>
      </c>
      <c r="E366" s="7">
        <f>IF(B366="","",IFERROR(VLOOKUP(B366,'Cadastro'!$A$2:$H$101,4,FALSE),""))</f>
        <v/>
      </c>
      <c r="F366" s="8" t="n"/>
      <c r="G366" s="8" t="n"/>
      <c r="H366" s="8" t="n"/>
      <c r="I366" s="8" t="n"/>
      <c r="J366" s="4" t="n"/>
      <c r="K366" s="9">
        <f>IF(OR(B366="",G366="",I366=""),"",IFERROR((I366-G366)-IF(J366="",0,J366/24),""))</f>
        <v/>
      </c>
      <c r="L366" s="10">
        <f>IF(OR(B366="",F366="",G366=""),"",MAX(0,(G366-F366)*1440))</f>
        <v/>
      </c>
      <c r="M366" s="11">
        <f>IF(B366="","",IF(G366="","Falta",IF(G366&gt;F366+10/1440,"Atraso",IF(I366&lt;H366,"Saída antecipada","Presente"))))</f>
        <v/>
      </c>
      <c r="N366" s="12" t="n"/>
      <c r="O366" s="13">
        <f>IF(OR(B366="",K366=""),"",K366*24*IFERROR(VLOOKUP(B366,'Cadastro'!$A$2:$H$101,7,FALSE),0))</f>
        <v/>
      </c>
      <c r="P366" s="12" t="n"/>
    </row>
    <row r="367">
      <c r="A367" s="6" t="n"/>
      <c r="B367" s="2" t="n"/>
      <c r="C367" s="14">
        <f>IF(B367="","",IFERROR(VLOOKUP(B367,'Cadastro'!$A$2:$H$101,2,FALSE),"Não localizado"))</f>
        <v/>
      </c>
      <c r="D367" s="14">
        <f>IF(B367="","",IFERROR(VLOOKUP(B367,'Cadastro'!$A$2:$H$101,3,FALSE),""))</f>
        <v/>
      </c>
      <c r="E367" s="14">
        <f>IF(B367="","",IFERROR(VLOOKUP(B367,'Cadastro'!$A$2:$H$101,4,FALSE),""))</f>
        <v/>
      </c>
      <c r="F367" s="8" t="n"/>
      <c r="G367" s="8" t="n"/>
      <c r="H367" s="8" t="n"/>
      <c r="I367" s="8" t="n"/>
      <c r="J367" s="4" t="n"/>
      <c r="K367" s="15">
        <f>IF(OR(B367="",G367="",I367=""),"",IFERROR((I367-G367)-IF(J367="",0,J367/24),""))</f>
        <v/>
      </c>
      <c r="L367" s="16">
        <f>IF(OR(B367="",F367="",G367=""),"",MAX(0,(G367-F367)*1440))</f>
        <v/>
      </c>
      <c r="M367" s="17">
        <f>IF(B367="","",IF(G367="","Falta",IF(G367&gt;F367+10/1440,"Atraso",IF(I367&lt;H367,"Saída antecipada","Presente"))))</f>
        <v/>
      </c>
      <c r="N367" s="12" t="n"/>
      <c r="O367" s="18">
        <f>IF(OR(B367="",K367=""),"",K367*24*IFERROR(VLOOKUP(B367,'Cadastro'!$A$2:$H$101,7,FALSE),0))</f>
        <v/>
      </c>
      <c r="P367" s="12" t="n"/>
    </row>
    <row r="368">
      <c r="A368" s="6" t="n"/>
      <c r="B368" s="2" t="n"/>
      <c r="C368" s="7">
        <f>IF(B368="","",IFERROR(VLOOKUP(B368,'Cadastro'!$A$2:$H$101,2,FALSE),"Não localizado"))</f>
        <v/>
      </c>
      <c r="D368" s="7">
        <f>IF(B368="","",IFERROR(VLOOKUP(B368,'Cadastro'!$A$2:$H$101,3,FALSE),""))</f>
        <v/>
      </c>
      <c r="E368" s="7">
        <f>IF(B368="","",IFERROR(VLOOKUP(B368,'Cadastro'!$A$2:$H$101,4,FALSE),""))</f>
        <v/>
      </c>
      <c r="F368" s="8" t="n"/>
      <c r="G368" s="8" t="n"/>
      <c r="H368" s="8" t="n"/>
      <c r="I368" s="8" t="n"/>
      <c r="J368" s="4" t="n"/>
      <c r="K368" s="9">
        <f>IF(OR(B368="",G368="",I368=""),"",IFERROR((I368-G368)-IF(J368="",0,J368/24),""))</f>
        <v/>
      </c>
      <c r="L368" s="10">
        <f>IF(OR(B368="",F368="",G368=""),"",MAX(0,(G368-F368)*1440))</f>
        <v/>
      </c>
      <c r="M368" s="11">
        <f>IF(B368="","",IF(G368="","Falta",IF(G368&gt;F368+10/1440,"Atraso",IF(I368&lt;H368,"Saída antecipada","Presente"))))</f>
        <v/>
      </c>
      <c r="N368" s="12" t="n"/>
      <c r="O368" s="13">
        <f>IF(OR(B368="",K368=""),"",K368*24*IFERROR(VLOOKUP(B368,'Cadastro'!$A$2:$H$101,7,FALSE),0))</f>
        <v/>
      </c>
      <c r="P368" s="12" t="n"/>
    </row>
    <row r="369">
      <c r="A369" s="6" t="n"/>
      <c r="B369" s="2" t="n"/>
      <c r="C369" s="14">
        <f>IF(B369="","",IFERROR(VLOOKUP(B369,'Cadastro'!$A$2:$H$101,2,FALSE),"Não localizado"))</f>
        <v/>
      </c>
      <c r="D369" s="14">
        <f>IF(B369="","",IFERROR(VLOOKUP(B369,'Cadastro'!$A$2:$H$101,3,FALSE),""))</f>
        <v/>
      </c>
      <c r="E369" s="14">
        <f>IF(B369="","",IFERROR(VLOOKUP(B369,'Cadastro'!$A$2:$H$101,4,FALSE),""))</f>
        <v/>
      </c>
      <c r="F369" s="8" t="n"/>
      <c r="G369" s="8" t="n"/>
      <c r="H369" s="8" t="n"/>
      <c r="I369" s="8" t="n"/>
      <c r="J369" s="4" t="n"/>
      <c r="K369" s="15">
        <f>IF(OR(B369="",G369="",I369=""),"",IFERROR((I369-G369)-IF(J369="",0,J369/24),""))</f>
        <v/>
      </c>
      <c r="L369" s="16">
        <f>IF(OR(B369="",F369="",G369=""),"",MAX(0,(G369-F369)*1440))</f>
        <v/>
      </c>
      <c r="M369" s="17">
        <f>IF(B369="","",IF(G369="","Falta",IF(G369&gt;F369+10/1440,"Atraso",IF(I369&lt;H369,"Saída antecipada","Presente"))))</f>
        <v/>
      </c>
      <c r="N369" s="12" t="n"/>
      <c r="O369" s="18">
        <f>IF(OR(B369="",K369=""),"",K369*24*IFERROR(VLOOKUP(B369,'Cadastro'!$A$2:$H$101,7,FALSE),0))</f>
        <v/>
      </c>
      <c r="P369" s="12" t="n"/>
    </row>
    <row r="370">
      <c r="A370" s="6" t="n"/>
      <c r="B370" s="2" t="n"/>
      <c r="C370" s="7">
        <f>IF(B370="","",IFERROR(VLOOKUP(B370,'Cadastro'!$A$2:$H$101,2,FALSE),"Não localizado"))</f>
        <v/>
      </c>
      <c r="D370" s="7">
        <f>IF(B370="","",IFERROR(VLOOKUP(B370,'Cadastro'!$A$2:$H$101,3,FALSE),""))</f>
        <v/>
      </c>
      <c r="E370" s="7">
        <f>IF(B370="","",IFERROR(VLOOKUP(B370,'Cadastro'!$A$2:$H$101,4,FALSE),""))</f>
        <v/>
      </c>
      <c r="F370" s="8" t="n"/>
      <c r="G370" s="8" t="n"/>
      <c r="H370" s="8" t="n"/>
      <c r="I370" s="8" t="n"/>
      <c r="J370" s="4" t="n"/>
      <c r="K370" s="9">
        <f>IF(OR(B370="",G370="",I370=""),"",IFERROR((I370-G370)-IF(J370="",0,J370/24),""))</f>
        <v/>
      </c>
      <c r="L370" s="10">
        <f>IF(OR(B370="",F370="",G370=""),"",MAX(0,(G370-F370)*1440))</f>
        <v/>
      </c>
      <c r="M370" s="11">
        <f>IF(B370="","",IF(G370="","Falta",IF(G370&gt;F370+10/1440,"Atraso",IF(I370&lt;H370,"Saída antecipada","Presente"))))</f>
        <v/>
      </c>
      <c r="N370" s="12" t="n"/>
      <c r="O370" s="13">
        <f>IF(OR(B370="",K370=""),"",K370*24*IFERROR(VLOOKUP(B370,'Cadastro'!$A$2:$H$101,7,FALSE),0))</f>
        <v/>
      </c>
      <c r="P370" s="12" t="n"/>
    </row>
    <row r="371">
      <c r="A371" s="6" t="n"/>
      <c r="B371" s="2" t="n"/>
      <c r="C371" s="14">
        <f>IF(B371="","",IFERROR(VLOOKUP(B371,'Cadastro'!$A$2:$H$101,2,FALSE),"Não localizado"))</f>
        <v/>
      </c>
      <c r="D371" s="14">
        <f>IF(B371="","",IFERROR(VLOOKUP(B371,'Cadastro'!$A$2:$H$101,3,FALSE),""))</f>
        <v/>
      </c>
      <c r="E371" s="14">
        <f>IF(B371="","",IFERROR(VLOOKUP(B371,'Cadastro'!$A$2:$H$101,4,FALSE),""))</f>
        <v/>
      </c>
      <c r="F371" s="8" t="n"/>
      <c r="G371" s="8" t="n"/>
      <c r="H371" s="8" t="n"/>
      <c r="I371" s="8" t="n"/>
      <c r="J371" s="4" t="n"/>
      <c r="K371" s="15">
        <f>IF(OR(B371="",G371="",I371=""),"",IFERROR((I371-G371)-IF(J371="",0,J371/24),""))</f>
        <v/>
      </c>
      <c r="L371" s="16">
        <f>IF(OR(B371="",F371="",G371=""),"",MAX(0,(G371-F371)*1440))</f>
        <v/>
      </c>
      <c r="M371" s="17">
        <f>IF(B371="","",IF(G371="","Falta",IF(G371&gt;F371+10/1440,"Atraso",IF(I371&lt;H371,"Saída antecipada","Presente"))))</f>
        <v/>
      </c>
      <c r="N371" s="12" t="n"/>
      <c r="O371" s="18">
        <f>IF(OR(B371="",K371=""),"",K371*24*IFERROR(VLOOKUP(B371,'Cadastro'!$A$2:$H$101,7,FALSE),0))</f>
        <v/>
      </c>
      <c r="P371" s="12" t="n"/>
    </row>
    <row r="372">
      <c r="A372" s="6" t="n"/>
      <c r="B372" s="2" t="n"/>
      <c r="C372" s="7">
        <f>IF(B372="","",IFERROR(VLOOKUP(B372,'Cadastro'!$A$2:$H$101,2,FALSE),"Não localizado"))</f>
        <v/>
      </c>
      <c r="D372" s="7">
        <f>IF(B372="","",IFERROR(VLOOKUP(B372,'Cadastro'!$A$2:$H$101,3,FALSE),""))</f>
        <v/>
      </c>
      <c r="E372" s="7">
        <f>IF(B372="","",IFERROR(VLOOKUP(B372,'Cadastro'!$A$2:$H$101,4,FALSE),""))</f>
        <v/>
      </c>
      <c r="F372" s="8" t="n"/>
      <c r="G372" s="8" t="n"/>
      <c r="H372" s="8" t="n"/>
      <c r="I372" s="8" t="n"/>
      <c r="J372" s="4" t="n"/>
      <c r="K372" s="9">
        <f>IF(OR(B372="",G372="",I372=""),"",IFERROR((I372-G372)-IF(J372="",0,J372/24),""))</f>
        <v/>
      </c>
      <c r="L372" s="10">
        <f>IF(OR(B372="",F372="",G372=""),"",MAX(0,(G372-F372)*1440))</f>
        <v/>
      </c>
      <c r="M372" s="11">
        <f>IF(B372="","",IF(G372="","Falta",IF(G372&gt;F372+10/1440,"Atraso",IF(I372&lt;H372,"Saída antecipada","Presente"))))</f>
        <v/>
      </c>
      <c r="N372" s="12" t="n"/>
      <c r="O372" s="13">
        <f>IF(OR(B372="",K372=""),"",K372*24*IFERROR(VLOOKUP(B372,'Cadastro'!$A$2:$H$101,7,FALSE),0))</f>
        <v/>
      </c>
      <c r="P372" s="12" t="n"/>
    </row>
    <row r="373">
      <c r="A373" s="6" t="n"/>
      <c r="B373" s="2" t="n"/>
      <c r="C373" s="14">
        <f>IF(B373="","",IFERROR(VLOOKUP(B373,'Cadastro'!$A$2:$H$101,2,FALSE),"Não localizado"))</f>
        <v/>
      </c>
      <c r="D373" s="14">
        <f>IF(B373="","",IFERROR(VLOOKUP(B373,'Cadastro'!$A$2:$H$101,3,FALSE),""))</f>
        <v/>
      </c>
      <c r="E373" s="14">
        <f>IF(B373="","",IFERROR(VLOOKUP(B373,'Cadastro'!$A$2:$H$101,4,FALSE),""))</f>
        <v/>
      </c>
      <c r="F373" s="8" t="n"/>
      <c r="G373" s="8" t="n"/>
      <c r="H373" s="8" t="n"/>
      <c r="I373" s="8" t="n"/>
      <c r="J373" s="4" t="n"/>
      <c r="K373" s="15">
        <f>IF(OR(B373="",G373="",I373=""),"",IFERROR((I373-G373)-IF(J373="",0,J373/24),""))</f>
        <v/>
      </c>
      <c r="L373" s="16">
        <f>IF(OR(B373="",F373="",G373=""),"",MAX(0,(G373-F373)*1440))</f>
        <v/>
      </c>
      <c r="M373" s="17">
        <f>IF(B373="","",IF(G373="","Falta",IF(G373&gt;F373+10/1440,"Atraso",IF(I373&lt;H373,"Saída antecipada","Presente"))))</f>
        <v/>
      </c>
      <c r="N373" s="12" t="n"/>
      <c r="O373" s="18">
        <f>IF(OR(B373="",K373=""),"",K373*24*IFERROR(VLOOKUP(B373,'Cadastro'!$A$2:$H$101,7,FALSE),0))</f>
        <v/>
      </c>
      <c r="P373" s="12" t="n"/>
    </row>
    <row r="374">
      <c r="A374" s="6" t="n"/>
      <c r="B374" s="2" t="n"/>
      <c r="C374" s="7">
        <f>IF(B374="","",IFERROR(VLOOKUP(B374,'Cadastro'!$A$2:$H$101,2,FALSE),"Não localizado"))</f>
        <v/>
      </c>
      <c r="D374" s="7">
        <f>IF(B374="","",IFERROR(VLOOKUP(B374,'Cadastro'!$A$2:$H$101,3,FALSE),""))</f>
        <v/>
      </c>
      <c r="E374" s="7">
        <f>IF(B374="","",IFERROR(VLOOKUP(B374,'Cadastro'!$A$2:$H$101,4,FALSE),""))</f>
        <v/>
      </c>
      <c r="F374" s="8" t="n"/>
      <c r="G374" s="8" t="n"/>
      <c r="H374" s="8" t="n"/>
      <c r="I374" s="8" t="n"/>
      <c r="J374" s="4" t="n"/>
      <c r="K374" s="9">
        <f>IF(OR(B374="",G374="",I374=""),"",IFERROR((I374-G374)-IF(J374="",0,J374/24),""))</f>
        <v/>
      </c>
      <c r="L374" s="10">
        <f>IF(OR(B374="",F374="",G374=""),"",MAX(0,(G374-F374)*1440))</f>
        <v/>
      </c>
      <c r="M374" s="11">
        <f>IF(B374="","",IF(G374="","Falta",IF(G374&gt;F374+10/1440,"Atraso",IF(I374&lt;H374,"Saída antecipada","Presente"))))</f>
        <v/>
      </c>
      <c r="N374" s="12" t="n"/>
      <c r="O374" s="13">
        <f>IF(OR(B374="",K374=""),"",K374*24*IFERROR(VLOOKUP(B374,'Cadastro'!$A$2:$H$101,7,FALSE),0))</f>
        <v/>
      </c>
      <c r="P374" s="12" t="n"/>
    </row>
    <row r="375">
      <c r="A375" s="6" t="n"/>
      <c r="B375" s="2" t="n"/>
      <c r="C375" s="14">
        <f>IF(B375="","",IFERROR(VLOOKUP(B375,'Cadastro'!$A$2:$H$101,2,FALSE),"Não localizado"))</f>
        <v/>
      </c>
      <c r="D375" s="14">
        <f>IF(B375="","",IFERROR(VLOOKUP(B375,'Cadastro'!$A$2:$H$101,3,FALSE),""))</f>
        <v/>
      </c>
      <c r="E375" s="14">
        <f>IF(B375="","",IFERROR(VLOOKUP(B375,'Cadastro'!$A$2:$H$101,4,FALSE),""))</f>
        <v/>
      </c>
      <c r="F375" s="8" t="n"/>
      <c r="G375" s="8" t="n"/>
      <c r="H375" s="8" t="n"/>
      <c r="I375" s="8" t="n"/>
      <c r="J375" s="4" t="n"/>
      <c r="K375" s="15">
        <f>IF(OR(B375="",G375="",I375=""),"",IFERROR((I375-G375)-IF(J375="",0,J375/24),""))</f>
        <v/>
      </c>
      <c r="L375" s="16">
        <f>IF(OR(B375="",F375="",G375=""),"",MAX(0,(G375-F375)*1440))</f>
        <v/>
      </c>
      <c r="M375" s="17">
        <f>IF(B375="","",IF(G375="","Falta",IF(G375&gt;F375+10/1440,"Atraso",IF(I375&lt;H375,"Saída antecipada","Presente"))))</f>
        <v/>
      </c>
      <c r="N375" s="12" t="n"/>
      <c r="O375" s="18">
        <f>IF(OR(B375="",K375=""),"",K375*24*IFERROR(VLOOKUP(B375,'Cadastro'!$A$2:$H$101,7,FALSE),0))</f>
        <v/>
      </c>
      <c r="P375" s="12" t="n"/>
    </row>
    <row r="376">
      <c r="A376" s="6" t="n"/>
      <c r="B376" s="2" t="n"/>
      <c r="C376" s="7">
        <f>IF(B376="","",IFERROR(VLOOKUP(B376,'Cadastro'!$A$2:$H$101,2,FALSE),"Não localizado"))</f>
        <v/>
      </c>
      <c r="D376" s="7">
        <f>IF(B376="","",IFERROR(VLOOKUP(B376,'Cadastro'!$A$2:$H$101,3,FALSE),""))</f>
        <v/>
      </c>
      <c r="E376" s="7">
        <f>IF(B376="","",IFERROR(VLOOKUP(B376,'Cadastro'!$A$2:$H$101,4,FALSE),""))</f>
        <v/>
      </c>
      <c r="F376" s="8" t="n"/>
      <c r="G376" s="8" t="n"/>
      <c r="H376" s="8" t="n"/>
      <c r="I376" s="8" t="n"/>
      <c r="J376" s="4" t="n"/>
      <c r="K376" s="9">
        <f>IF(OR(B376="",G376="",I376=""),"",IFERROR((I376-G376)-IF(J376="",0,J376/24),""))</f>
        <v/>
      </c>
      <c r="L376" s="10">
        <f>IF(OR(B376="",F376="",G376=""),"",MAX(0,(G376-F376)*1440))</f>
        <v/>
      </c>
      <c r="M376" s="11">
        <f>IF(B376="","",IF(G376="","Falta",IF(G376&gt;F376+10/1440,"Atraso",IF(I376&lt;H376,"Saída antecipada","Presente"))))</f>
        <v/>
      </c>
      <c r="N376" s="12" t="n"/>
      <c r="O376" s="13">
        <f>IF(OR(B376="",K376=""),"",K376*24*IFERROR(VLOOKUP(B376,'Cadastro'!$A$2:$H$101,7,FALSE),0))</f>
        <v/>
      </c>
      <c r="P376" s="12" t="n"/>
    </row>
    <row r="377">
      <c r="A377" s="6" t="n"/>
      <c r="B377" s="2" t="n"/>
      <c r="C377" s="14">
        <f>IF(B377="","",IFERROR(VLOOKUP(B377,'Cadastro'!$A$2:$H$101,2,FALSE),"Não localizado"))</f>
        <v/>
      </c>
      <c r="D377" s="14">
        <f>IF(B377="","",IFERROR(VLOOKUP(B377,'Cadastro'!$A$2:$H$101,3,FALSE),""))</f>
        <v/>
      </c>
      <c r="E377" s="14">
        <f>IF(B377="","",IFERROR(VLOOKUP(B377,'Cadastro'!$A$2:$H$101,4,FALSE),""))</f>
        <v/>
      </c>
      <c r="F377" s="8" t="n"/>
      <c r="G377" s="8" t="n"/>
      <c r="H377" s="8" t="n"/>
      <c r="I377" s="8" t="n"/>
      <c r="J377" s="4" t="n"/>
      <c r="K377" s="15">
        <f>IF(OR(B377="",G377="",I377=""),"",IFERROR((I377-G377)-IF(J377="",0,J377/24),""))</f>
        <v/>
      </c>
      <c r="L377" s="16">
        <f>IF(OR(B377="",F377="",G377=""),"",MAX(0,(G377-F377)*1440))</f>
        <v/>
      </c>
      <c r="M377" s="17">
        <f>IF(B377="","",IF(G377="","Falta",IF(G377&gt;F377+10/1440,"Atraso",IF(I377&lt;H377,"Saída antecipada","Presente"))))</f>
        <v/>
      </c>
      <c r="N377" s="12" t="n"/>
      <c r="O377" s="18">
        <f>IF(OR(B377="",K377=""),"",K377*24*IFERROR(VLOOKUP(B377,'Cadastro'!$A$2:$H$101,7,FALSE),0))</f>
        <v/>
      </c>
      <c r="P377" s="12" t="n"/>
    </row>
    <row r="378">
      <c r="A378" s="6" t="n"/>
      <c r="B378" s="2" t="n"/>
      <c r="C378" s="7">
        <f>IF(B378="","",IFERROR(VLOOKUP(B378,'Cadastro'!$A$2:$H$101,2,FALSE),"Não localizado"))</f>
        <v/>
      </c>
      <c r="D378" s="7">
        <f>IF(B378="","",IFERROR(VLOOKUP(B378,'Cadastro'!$A$2:$H$101,3,FALSE),""))</f>
        <v/>
      </c>
      <c r="E378" s="7">
        <f>IF(B378="","",IFERROR(VLOOKUP(B378,'Cadastro'!$A$2:$H$101,4,FALSE),""))</f>
        <v/>
      </c>
      <c r="F378" s="8" t="n"/>
      <c r="G378" s="8" t="n"/>
      <c r="H378" s="8" t="n"/>
      <c r="I378" s="8" t="n"/>
      <c r="J378" s="4" t="n"/>
      <c r="K378" s="9">
        <f>IF(OR(B378="",G378="",I378=""),"",IFERROR((I378-G378)-IF(J378="",0,J378/24),""))</f>
        <v/>
      </c>
      <c r="L378" s="10">
        <f>IF(OR(B378="",F378="",G378=""),"",MAX(0,(G378-F378)*1440))</f>
        <v/>
      </c>
      <c r="M378" s="11">
        <f>IF(B378="","",IF(G378="","Falta",IF(G378&gt;F378+10/1440,"Atraso",IF(I378&lt;H378,"Saída antecipada","Presente"))))</f>
        <v/>
      </c>
      <c r="N378" s="12" t="n"/>
      <c r="O378" s="13">
        <f>IF(OR(B378="",K378=""),"",K378*24*IFERROR(VLOOKUP(B378,'Cadastro'!$A$2:$H$101,7,FALSE),0))</f>
        <v/>
      </c>
      <c r="P378" s="12" t="n"/>
    </row>
    <row r="379">
      <c r="A379" s="6" t="n"/>
      <c r="B379" s="2" t="n"/>
      <c r="C379" s="14">
        <f>IF(B379="","",IFERROR(VLOOKUP(B379,'Cadastro'!$A$2:$H$101,2,FALSE),"Não localizado"))</f>
        <v/>
      </c>
      <c r="D379" s="14">
        <f>IF(B379="","",IFERROR(VLOOKUP(B379,'Cadastro'!$A$2:$H$101,3,FALSE),""))</f>
        <v/>
      </c>
      <c r="E379" s="14">
        <f>IF(B379="","",IFERROR(VLOOKUP(B379,'Cadastro'!$A$2:$H$101,4,FALSE),""))</f>
        <v/>
      </c>
      <c r="F379" s="8" t="n"/>
      <c r="G379" s="8" t="n"/>
      <c r="H379" s="8" t="n"/>
      <c r="I379" s="8" t="n"/>
      <c r="J379" s="4" t="n"/>
      <c r="K379" s="15">
        <f>IF(OR(B379="",G379="",I379=""),"",IFERROR((I379-G379)-IF(J379="",0,J379/24),""))</f>
        <v/>
      </c>
      <c r="L379" s="16">
        <f>IF(OR(B379="",F379="",G379=""),"",MAX(0,(G379-F379)*1440))</f>
        <v/>
      </c>
      <c r="M379" s="17">
        <f>IF(B379="","",IF(G379="","Falta",IF(G379&gt;F379+10/1440,"Atraso",IF(I379&lt;H379,"Saída antecipada","Presente"))))</f>
        <v/>
      </c>
      <c r="N379" s="12" t="n"/>
      <c r="O379" s="18">
        <f>IF(OR(B379="",K379=""),"",K379*24*IFERROR(VLOOKUP(B379,'Cadastro'!$A$2:$H$101,7,FALSE),0))</f>
        <v/>
      </c>
      <c r="P379" s="12" t="n"/>
    </row>
    <row r="380">
      <c r="A380" s="6" t="n"/>
      <c r="B380" s="2" t="n"/>
      <c r="C380" s="7">
        <f>IF(B380="","",IFERROR(VLOOKUP(B380,'Cadastro'!$A$2:$H$101,2,FALSE),"Não localizado"))</f>
        <v/>
      </c>
      <c r="D380" s="7">
        <f>IF(B380="","",IFERROR(VLOOKUP(B380,'Cadastro'!$A$2:$H$101,3,FALSE),""))</f>
        <v/>
      </c>
      <c r="E380" s="7">
        <f>IF(B380="","",IFERROR(VLOOKUP(B380,'Cadastro'!$A$2:$H$101,4,FALSE),""))</f>
        <v/>
      </c>
      <c r="F380" s="8" t="n"/>
      <c r="G380" s="8" t="n"/>
      <c r="H380" s="8" t="n"/>
      <c r="I380" s="8" t="n"/>
      <c r="J380" s="4" t="n"/>
      <c r="K380" s="9">
        <f>IF(OR(B380="",G380="",I380=""),"",IFERROR((I380-G380)-IF(J380="",0,J380/24),""))</f>
        <v/>
      </c>
      <c r="L380" s="10">
        <f>IF(OR(B380="",F380="",G380=""),"",MAX(0,(G380-F380)*1440))</f>
        <v/>
      </c>
      <c r="M380" s="11">
        <f>IF(B380="","",IF(G380="","Falta",IF(G380&gt;F380+10/1440,"Atraso",IF(I380&lt;H380,"Saída antecipada","Presente"))))</f>
        <v/>
      </c>
      <c r="N380" s="12" t="n"/>
      <c r="O380" s="13">
        <f>IF(OR(B380="",K380=""),"",K380*24*IFERROR(VLOOKUP(B380,'Cadastro'!$A$2:$H$101,7,FALSE),0))</f>
        <v/>
      </c>
      <c r="P380" s="12" t="n"/>
    </row>
    <row r="381">
      <c r="A381" s="6" t="n"/>
      <c r="B381" s="2" t="n"/>
      <c r="C381" s="14">
        <f>IF(B381="","",IFERROR(VLOOKUP(B381,'Cadastro'!$A$2:$H$101,2,FALSE),"Não localizado"))</f>
        <v/>
      </c>
      <c r="D381" s="14">
        <f>IF(B381="","",IFERROR(VLOOKUP(B381,'Cadastro'!$A$2:$H$101,3,FALSE),""))</f>
        <v/>
      </c>
      <c r="E381" s="14">
        <f>IF(B381="","",IFERROR(VLOOKUP(B381,'Cadastro'!$A$2:$H$101,4,FALSE),""))</f>
        <v/>
      </c>
      <c r="F381" s="8" t="n"/>
      <c r="G381" s="8" t="n"/>
      <c r="H381" s="8" t="n"/>
      <c r="I381" s="8" t="n"/>
      <c r="J381" s="4" t="n"/>
      <c r="K381" s="15">
        <f>IF(OR(B381="",G381="",I381=""),"",IFERROR((I381-G381)-IF(J381="",0,J381/24),""))</f>
        <v/>
      </c>
      <c r="L381" s="16">
        <f>IF(OR(B381="",F381="",G381=""),"",MAX(0,(G381-F381)*1440))</f>
        <v/>
      </c>
      <c r="M381" s="17">
        <f>IF(B381="","",IF(G381="","Falta",IF(G381&gt;F381+10/1440,"Atraso",IF(I381&lt;H381,"Saída antecipada","Presente"))))</f>
        <v/>
      </c>
      <c r="N381" s="12" t="n"/>
      <c r="O381" s="18">
        <f>IF(OR(B381="",K381=""),"",K381*24*IFERROR(VLOOKUP(B381,'Cadastro'!$A$2:$H$101,7,FALSE),0))</f>
        <v/>
      </c>
      <c r="P381" s="12" t="n"/>
    </row>
    <row r="382">
      <c r="A382" s="6" t="n"/>
      <c r="B382" s="2" t="n"/>
      <c r="C382" s="7">
        <f>IF(B382="","",IFERROR(VLOOKUP(B382,'Cadastro'!$A$2:$H$101,2,FALSE),"Não localizado"))</f>
        <v/>
      </c>
      <c r="D382" s="7">
        <f>IF(B382="","",IFERROR(VLOOKUP(B382,'Cadastro'!$A$2:$H$101,3,FALSE),""))</f>
        <v/>
      </c>
      <c r="E382" s="7">
        <f>IF(B382="","",IFERROR(VLOOKUP(B382,'Cadastro'!$A$2:$H$101,4,FALSE),""))</f>
        <v/>
      </c>
      <c r="F382" s="8" t="n"/>
      <c r="G382" s="8" t="n"/>
      <c r="H382" s="8" t="n"/>
      <c r="I382" s="8" t="n"/>
      <c r="J382" s="4" t="n"/>
      <c r="K382" s="9">
        <f>IF(OR(B382="",G382="",I382=""),"",IFERROR((I382-G382)-IF(J382="",0,J382/24),""))</f>
        <v/>
      </c>
      <c r="L382" s="10">
        <f>IF(OR(B382="",F382="",G382=""),"",MAX(0,(G382-F382)*1440))</f>
        <v/>
      </c>
      <c r="M382" s="11">
        <f>IF(B382="","",IF(G382="","Falta",IF(G382&gt;F382+10/1440,"Atraso",IF(I382&lt;H382,"Saída antecipada","Presente"))))</f>
        <v/>
      </c>
      <c r="N382" s="12" t="n"/>
      <c r="O382" s="13">
        <f>IF(OR(B382="",K382=""),"",K382*24*IFERROR(VLOOKUP(B382,'Cadastro'!$A$2:$H$101,7,FALSE),0))</f>
        <v/>
      </c>
      <c r="P382" s="12" t="n"/>
    </row>
    <row r="383">
      <c r="A383" s="6" t="n"/>
      <c r="B383" s="2" t="n"/>
      <c r="C383" s="14">
        <f>IF(B383="","",IFERROR(VLOOKUP(B383,'Cadastro'!$A$2:$H$101,2,FALSE),"Não localizado"))</f>
        <v/>
      </c>
      <c r="D383" s="14">
        <f>IF(B383="","",IFERROR(VLOOKUP(B383,'Cadastro'!$A$2:$H$101,3,FALSE),""))</f>
        <v/>
      </c>
      <c r="E383" s="14">
        <f>IF(B383="","",IFERROR(VLOOKUP(B383,'Cadastro'!$A$2:$H$101,4,FALSE),""))</f>
        <v/>
      </c>
      <c r="F383" s="8" t="n"/>
      <c r="G383" s="8" t="n"/>
      <c r="H383" s="8" t="n"/>
      <c r="I383" s="8" t="n"/>
      <c r="J383" s="4" t="n"/>
      <c r="K383" s="15">
        <f>IF(OR(B383="",G383="",I383=""),"",IFERROR((I383-G383)-IF(J383="",0,J383/24),""))</f>
        <v/>
      </c>
      <c r="L383" s="16">
        <f>IF(OR(B383="",F383="",G383=""),"",MAX(0,(G383-F383)*1440))</f>
        <v/>
      </c>
      <c r="M383" s="17">
        <f>IF(B383="","",IF(G383="","Falta",IF(G383&gt;F383+10/1440,"Atraso",IF(I383&lt;H383,"Saída antecipada","Presente"))))</f>
        <v/>
      </c>
      <c r="N383" s="12" t="n"/>
      <c r="O383" s="18">
        <f>IF(OR(B383="",K383=""),"",K383*24*IFERROR(VLOOKUP(B383,'Cadastro'!$A$2:$H$101,7,FALSE),0))</f>
        <v/>
      </c>
      <c r="P383" s="12" t="n"/>
    </row>
    <row r="384">
      <c r="A384" s="6" t="n"/>
      <c r="B384" s="2" t="n"/>
      <c r="C384" s="7">
        <f>IF(B384="","",IFERROR(VLOOKUP(B384,'Cadastro'!$A$2:$H$101,2,FALSE),"Não localizado"))</f>
        <v/>
      </c>
      <c r="D384" s="7">
        <f>IF(B384="","",IFERROR(VLOOKUP(B384,'Cadastro'!$A$2:$H$101,3,FALSE),""))</f>
        <v/>
      </c>
      <c r="E384" s="7">
        <f>IF(B384="","",IFERROR(VLOOKUP(B384,'Cadastro'!$A$2:$H$101,4,FALSE),""))</f>
        <v/>
      </c>
      <c r="F384" s="8" t="n"/>
      <c r="G384" s="8" t="n"/>
      <c r="H384" s="8" t="n"/>
      <c r="I384" s="8" t="n"/>
      <c r="J384" s="4" t="n"/>
      <c r="K384" s="9">
        <f>IF(OR(B384="",G384="",I384=""),"",IFERROR((I384-G384)-IF(J384="",0,J384/24),""))</f>
        <v/>
      </c>
      <c r="L384" s="10">
        <f>IF(OR(B384="",F384="",G384=""),"",MAX(0,(G384-F384)*1440))</f>
        <v/>
      </c>
      <c r="M384" s="11">
        <f>IF(B384="","",IF(G384="","Falta",IF(G384&gt;F384+10/1440,"Atraso",IF(I384&lt;H384,"Saída antecipada","Presente"))))</f>
        <v/>
      </c>
      <c r="N384" s="12" t="n"/>
      <c r="O384" s="13">
        <f>IF(OR(B384="",K384=""),"",K384*24*IFERROR(VLOOKUP(B384,'Cadastro'!$A$2:$H$101,7,FALSE),0))</f>
        <v/>
      </c>
      <c r="P384" s="12" t="n"/>
    </row>
    <row r="385">
      <c r="A385" s="6" t="n"/>
      <c r="B385" s="2" t="n"/>
      <c r="C385" s="14">
        <f>IF(B385="","",IFERROR(VLOOKUP(B385,'Cadastro'!$A$2:$H$101,2,FALSE),"Não localizado"))</f>
        <v/>
      </c>
      <c r="D385" s="14">
        <f>IF(B385="","",IFERROR(VLOOKUP(B385,'Cadastro'!$A$2:$H$101,3,FALSE),""))</f>
        <v/>
      </c>
      <c r="E385" s="14">
        <f>IF(B385="","",IFERROR(VLOOKUP(B385,'Cadastro'!$A$2:$H$101,4,FALSE),""))</f>
        <v/>
      </c>
      <c r="F385" s="8" t="n"/>
      <c r="G385" s="8" t="n"/>
      <c r="H385" s="8" t="n"/>
      <c r="I385" s="8" t="n"/>
      <c r="J385" s="4" t="n"/>
      <c r="K385" s="15">
        <f>IF(OR(B385="",G385="",I385=""),"",IFERROR((I385-G385)-IF(J385="",0,J385/24),""))</f>
        <v/>
      </c>
      <c r="L385" s="16">
        <f>IF(OR(B385="",F385="",G385=""),"",MAX(0,(G385-F385)*1440))</f>
        <v/>
      </c>
      <c r="M385" s="17">
        <f>IF(B385="","",IF(G385="","Falta",IF(G385&gt;F385+10/1440,"Atraso",IF(I385&lt;H385,"Saída antecipada","Presente"))))</f>
        <v/>
      </c>
      <c r="N385" s="12" t="n"/>
      <c r="O385" s="18">
        <f>IF(OR(B385="",K385=""),"",K385*24*IFERROR(VLOOKUP(B385,'Cadastro'!$A$2:$H$101,7,FALSE),0))</f>
        <v/>
      </c>
      <c r="P385" s="12" t="n"/>
    </row>
    <row r="386">
      <c r="A386" s="6" t="n"/>
      <c r="B386" s="2" t="n"/>
      <c r="C386" s="7">
        <f>IF(B386="","",IFERROR(VLOOKUP(B386,'Cadastro'!$A$2:$H$101,2,FALSE),"Não localizado"))</f>
        <v/>
      </c>
      <c r="D386" s="7">
        <f>IF(B386="","",IFERROR(VLOOKUP(B386,'Cadastro'!$A$2:$H$101,3,FALSE),""))</f>
        <v/>
      </c>
      <c r="E386" s="7">
        <f>IF(B386="","",IFERROR(VLOOKUP(B386,'Cadastro'!$A$2:$H$101,4,FALSE),""))</f>
        <v/>
      </c>
      <c r="F386" s="8" t="n"/>
      <c r="G386" s="8" t="n"/>
      <c r="H386" s="8" t="n"/>
      <c r="I386" s="8" t="n"/>
      <c r="J386" s="4" t="n"/>
      <c r="K386" s="9">
        <f>IF(OR(B386="",G386="",I386=""),"",IFERROR((I386-G386)-IF(J386="",0,J386/24),""))</f>
        <v/>
      </c>
      <c r="L386" s="10">
        <f>IF(OR(B386="",F386="",G386=""),"",MAX(0,(G386-F386)*1440))</f>
        <v/>
      </c>
      <c r="M386" s="11">
        <f>IF(B386="","",IF(G386="","Falta",IF(G386&gt;F386+10/1440,"Atraso",IF(I386&lt;H386,"Saída antecipada","Presente"))))</f>
        <v/>
      </c>
      <c r="N386" s="12" t="n"/>
      <c r="O386" s="13">
        <f>IF(OR(B386="",K386=""),"",K386*24*IFERROR(VLOOKUP(B386,'Cadastro'!$A$2:$H$101,7,FALSE),0))</f>
        <v/>
      </c>
      <c r="P386" s="12" t="n"/>
    </row>
    <row r="387">
      <c r="A387" s="6" t="n"/>
      <c r="B387" s="2" t="n"/>
      <c r="C387" s="14">
        <f>IF(B387="","",IFERROR(VLOOKUP(B387,'Cadastro'!$A$2:$H$101,2,FALSE),"Não localizado"))</f>
        <v/>
      </c>
      <c r="D387" s="14">
        <f>IF(B387="","",IFERROR(VLOOKUP(B387,'Cadastro'!$A$2:$H$101,3,FALSE),""))</f>
        <v/>
      </c>
      <c r="E387" s="14">
        <f>IF(B387="","",IFERROR(VLOOKUP(B387,'Cadastro'!$A$2:$H$101,4,FALSE),""))</f>
        <v/>
      </c>
      <c r="F387" s="8" t="n"/>
      <c r="G387" s="8" t="n"/>
      <c r="H387" s="8" t="n"/>
      <c r="I387" s="8" t="n"/>
      <c r="J387" s="4" t="n"/>
      <c r="K387" s="15">
        <f>IF(OR(B387="",G387="",I387=""),"",IFERROR((I387-G387)-IF(J387="",0,J387/24),""))</f>
        <v/>
      </c>
      <c r="L387" s="16">
        <f>IF(OR(B387="",F387="",G387=""),"",MAX(0,(G387-F387)*1440))</f>
        <v/>
      </c>
      <c r="M387" s="17">
        <f>IF(B387="","",IF(G387="","Falta",IF(G387&gt;F387+10/1440,"Atraso",IF(I387&lt;H387,"Saída antecipada","Presente"))))</f>
        <v/>
      </c>
      <c r="N387" s="12" t="n"/>
      <c r="O387" s="18">
        <f>IF(OR(B387="",K387=""),"",K387*24*IFERROR(VLOOKUP(B387,'Cadastro'!$A$2:$H$101,7,FALSE),0))</f>
        <v/>
      </c>
      <c r="P387" s="12" t="n"/>
    </row>
    <row r="388">
      <c r="A388" s="6" t="n"/>
      <c r="B388" s="2" t="n"/>
      <c r="C388" s="7">
        <f>IF(B388="","",IFERROR(VLOOKUP(B388,'Cadastro'!$A$2:$H$101,2,FALSE),"Não localizado"))</f>
        <v/>
      </c>
      <c r="D388" s="7">
        <f>IF(B388="","",IFERROR(VLOOKUP(B388,'Cadastro'!$A$2:$H$101,3,FALSE),""))</f>
        <v/>
      </c>
      <c r="E388" s="7">
        <f>IF(B388="","",IFERROR(VLOOKUP(B388,'Cadastro'!$A$2:$H$101,4,FALSE),""))</f>
        <v/>
      </c>
      <c r="F388" s="8" t="n"/>
      <c r="G388" s="8" t="n"/>
      <c r="H388" s="8" t="n"/>
      <c r="I388" s="8" t="n"/>
      <c r="J388" s="4" t="n"/>
      <c r="K388" s="9">
        <f>IF(OR(B388="",G388="",I388=""),"",IFERROR((I388-G388)-IF(J388="",0,J388/24),""))</f>
        <v/>
      </c>
      <c r="L388" s="10">
        <f>IF(OR(B388="",F388="",G388=""),"",MAX(0,(G388-F388)*1440))</f>
        <v/>
      </c>
      <c r="M388" s="11">
        <f>IF(B388="","",IF(G388="","Falta",IF(G388&gt;F388+10/1440,"Atraso",IF(I388&lt;H388,"Saída antecipada","Presente"))))</f>
        <v/>
      </c>
      <c r="N388" s="12" t="n"/>
      <c r="O388" s="13">
        <f>IF(OR(B388="",K388=""),"",K388*24*IFERROR(VLOOKUP(B388,'Cadastro'!$A$2:$H$101,7,FALSE),0))</f>
        <v/>
      </c>
      <c r="P388" s="12" t="n"/>
    </row>
    <row r="389">
      <c r="A389" s="6" t="n"/>
      <c r="B389" s="2" t="n"/>
      <c r="C389" s="14">
        <f>IF(B389="","",IFERROR(VLOOKUP(B389,'Cadastro'!$A$2:$H$101,2,FALSE),"Não localizado"))</f>
        <v/>
      </c>
      <c r="D389" s="14">
        <f>IF(B389="","",IFERROR(VLOOKUP(B389,'Cadastro'!$A$2:$H$101,3,FALSE),""))</f>
        <v/>
      </c>
      <c r="E389" s="14">
        <f>IF(B389="","",IFERROR(VLOOKUP(B389,'Cadastro'!$A$2:$H$101,4,FALSE),""))</f>
        <v/>
      </c>
      <c r="F389" s="8" t="n"/>
      <c r="G389" s="8" t="n"/>
      <c r="H389" s="8" t="n"/>
      <c r="I389" s="8" t="n"/>
      <c r="J389" s="4" t="n"/>
      <c r="K389" s="15">
        <f>IF(OR(B389="",G389="",I389=""),"",IFERROR((I389-G389)-IF(J389="",0,J389/24),""))</f>
        <v/>
      </c>
      <c r="L389" s="16">
        <f>IF(OR(B389="",F389="",G389=""),"",MAX(0,(G389-F389)*1440))</f>
        <v/>
      </c>
      <c r="M389" s="17">
        <f>IF(B389="","",IF(G389="","Falta",IF(G389&gt;F389+10/1440,"Atraso",IF(I389&lt;H389,"Saída antecipada","Presente"))))</f>
        <v/>
      </c>
      <c r="N389" s="12" t="n"/>
      <c r="O389" s="18">
        <f>IF(OR(B389="",K389=""),"",K389*24*IFERROR(VLOOKUP(B389,'Cadastro'!$A$2:$H$101,7,FALSE),0))</f>
        <v/>
      </c>
      <c r="P389" s="12" t="n"/>
    </row>
    <row r="390">
      <c r="A390" s="6" t="n"/>
      <c r="B390" s="2" t="n"/>
      <c r="C390" s="7">
        <f>IF(B390="","",IFERROR(VLOOKUP(B390,'Cadastro'!$A$2:$H$101,2,FALSE),"Não localizado"))</f>
        <v/>
      </c>
      <c r="D390" s="7">
        <f>IF(B390="","",IFERROR(VLOOKUP(B390,'Cadastro'!$A$2:$H$101,3,FALSE),""))</f>
        <v/>
      </c>
      <c r="E390" s="7">
        <f>IF(B390="","",IFERROR(VLOOKUP(B390,'Cadastro'!$A$2:$H$101,4,FALSE),""))</f>
        <v/>
      </c>
      <c r="F390" s="8" t="n"/>
      <c r="G390" s="8" t="n"/>
      <c r="H390" s="8" t="n"/>
      <c r="I390" s="8" t="n"/>
      <c r="J390" s="4" t="n"/>
      <c r="K390" s="9">
        <f>IF(OR(B390="",G390="",I390=""),"",IFERROR((I390-G390)-IF(J390="",0,J390/24),""))</f>
        <v/>
      </c>
      <c r="L390" s="10">
        <f>IF(OR(B390="",F390="",G390=""),"",MAX(0,(G390-F390)*1440))</f>
        <v/>
      </c>
      <c r="M390" s="11">
        <f>IF(B390="","",IF(G390="","Falta",IF(G390&gt;F390+10/1440,"Atraso",IF(I390&lt;H390,"Saída antecipada","Presente"))))</f>
        <v/>
      </c>
      <c r="N390" s="12" t="n"/>
      <c r="O390" s="13">
        <f>IF(OR(B390="",K390=""),"",K390*24*IFERROR(VLOOKUP(B390,'Cadastro'!$A$2:$H$101,7,FALSE),0))</f>
        <v/>
      </c>
      <c r="P390" s="12" t="n"/>
    </row>
    <row r="391">
      <c r="A391" s="6" t="n"/>
      <c r="B391" s="2" t="n"/>
      <c r="C391" s="14">
        <f>IF(B391="","",IFERROR(VLOOKUP(B391,'Cadastro'!$A$2:$H$101,2,FALSE),"Não localizado"))</f>
        <v/>
      </c>
      <c r="D391" s="14">
        <f>IF(B391="","",IFERROR(VLOOKUP(B391,'Cadastro'!$A$2:$H$101,3,FALSE),""))</f>
        <v/>
      </c>
      <c r="E391" s="14">
        <f>IF(B391="","",IFERROR(VLOOKUP(B391,'Cadastro'!$A$2:$H$101,4,FALSE),""))</f>
        <v/>
      </c>
      <c r="F391" s="8" t="n"/>
      <c r="G391" s="8" t="n"/>
      <c r="H391" s="8" t="n"/>
      <c r="I391" s="8" t="n"/>
      <c r="J391" s="4" t="n"/>
      <c r="K391" s="15">
        <f>IF(OR(B391="",G391="",I391=""),"",IFERROR((I391-G391)-IF(J391="",0,J391/24),""))</f>
        <v/>
      </c>
      <c r="L391" s="16">
        <f>IF(OR(B391="",F391="",G391=""),"",MAX(0,(G391-F391)*1440))</f>
        <v/>
      </c>
      <c r="M391" s="17">
        <f>IF(B391="","",IF(G391="","Falta",IF(G391&gt;F391+10/1440,"Atraso",IF(I391&lt;H391,"Saída antecipada","Presente"))))</f>
        <v/>
      </c>
      <c r="N391" s="12" t="n"/>
      <c r="O391" s="18">
        <f>IF(OR(B391="",K391=""),"",K391*24*IFERROR(VLOOKUP(B391,'Cadastro'!$A$2:$H$101,7,FALSE),0))</f>
        <v/>
      </c>
      <c r="P391" s="12" t="n"/>
    </row>
    <row r="392">
      <c r="A392" s="6" t="n"/>
      <c r="B392" s="2" t="n"/>
      <c r="C392" s="7">
        <f>IF(B392="","",IFERROR(VLOOKUP(B392,'Cadastro'!$A$2:$H$101,2,FALSE),"Não localizado"))</f>
        <v/>
      </c>
      <c r="D392" s="7">
        <f>IF(B392="","",IFERROR(VLOOKUP(B392,'Cadastro'!$A$2:$H$101,3,FALSE),""))</f>
        <v/>
      </c>
      <c r="E392" s="7">
        <f>IF(B392="","",IFERROR(VLOOKUP(B392,'Cadastro'!$A$2:$H$101,4,FALSE),""))</f>
        <v/>
      </c>
      <c r="F392" s="8" t="n"/>
      <c r="G392" s="8" t="n"/>
      <c r="H392" s="8" t="n"/>
      <c r="I392" s="8" t="n"/>
      <c r="J392" s="4" t="n"/>
      <c r="K392" s="9">
        <f>IF(OR(B392="",G392="",I392=""),"",IFERROR((I392-G392)-IF(J392="",0,J392/24),""))</f>
        <v/>
      </c>
      <c r="L392" s="10">
        <f>IF(OR(B392="",F392="",G392=""),"",MAX(0,(G392-F392)*1440))</f>
        <v/>
      </c>
      <c r="M392" s="11">
        <f>IF(B392="","",IF(G392="","Falta",IF(G392&gt;F392+10/1440,"Atraso",IF(I392&lt;H392,"Saída antecipada","Presente"))))</f>
        <v/>
      </c>
      <c r="N392" s="12" t="n"/>
      <c r="O392" s="13">
        <f>IF(OR(B392="",K392=""),"",K392*24*IFERROR(VLOOKUP(B392,'Cadastro'!$A$2:$H$101,7,FALSE),0))</f>
        <v/>
      </c>
      <c r="P392" s="12" t="n"/>
    </row>
    <row r="393">
      <c r="A393" s="6" t="n"/>
      <c r="B393" s="2" t="n"/>
      <c r="C393" s="14">
        <f>IF(B393="","",IFERROR(VLOOKUP(B393,'Cadastro'!$A$2:$H$101,2,FALSE),"Não localizado"))</f>
        <v/>
      </c>
      <c r="D393" s="14">
        <f>IF(B393="","",IFERROR(VLOOKUP(B393,'Cadastro'!$A$2:$H$101,3,FALSE),""))</f>
        <v/>
      </c>
      <c r="E393" s="14">
        <f>IF(B393="","",IFERROR(VLOOKUP(B393,'Cadastro'!$A$2:$H$101,4,FALSE),""))</f>
        <v/>
      </c>
      <c r="F393" s="8" t="n"/>
      <c r="G393" s="8" t="n"/>
      <c r="H393" s="8" t="n"/>
      <c r="I393" s="8" t="n"/>
      <c r="J393" s="4" t="n"/>
      <c r="K393" s="15">
        <f>IF(OR(B393="",G393="",I393=""),"",IFERROR((I393-G393)-IF(J393="",0,J393/24),""))</f>
        <v/>
      </c>
      <c r="L393" s="16">
        <f>IF(OR(B393="",F393="",G393=""),"",MAX(0,(G393-F393)*1440))</f>
        <v/>
      </c>
      <c r="M393" s="17">
        <f>IF(B393="","",IF(G393="","Falta",IF(G393&gt;F393+10/1440,"Atraso",IF(I393&lt;H393,"Saída antecipada","Presente"))))</f>
        <v/>
      </c>
      <c r="N393" s="12" t="n"/>
      <c r="O393" s="18">
        <f>IF(OR(B393="",K393=""),"",K393*24*IFERROR(VLOOKUP(B393,'Cadastro'!$A$2:$H$101,7,FALSE),0))</f>
        <v/>
      </c>
      <c r="P393" s="12" t="n"/>
    </row>
    <row r="394">
      <c r="A394" s="6" t="n"/>
      <c r="B394" s="2" t="n"/>
      <c r="C394" s="7">
        <f>IF(B394="","",IFERROR(VLOOKUP(B394,'Cadastro'!$A$2:$H$101,2,FALSE),"Não localizado"))</f>
        <v/>
      </c>
      <c r="D394" s="7">
        <f>IF(B394="","",IFERROR(VLOOKUP(B394,'Cadastro'!$A$2:$H$101,3,FALSE),""))</f>
        <v/>
      </c>
      <c r="E394" s="7">
        <f>IF(B394="","",IFERROR(VLOOKUP(B394,'Cadastro'!$A$2:$H$101,4,FALSE),""))</f>
        <v/>
      </c>
      <c r="F394" s="8" t="n"/>
      <c r="G394" s="8" t="n"/>
      <c r="H394" s="8" t="n"/>
      <c r="I394" s="8" t="n"/>
      <c r="J394" s="4" t="n"/>
      <c r="K394" s="9">
        <f>IF(OR(B394="",G394="",I394=""),"",IFERROR((I394-G394)-IF(J394="",0,J394/24),""))</f>
        <v/>
      </c>
      <c r="L394" s="10">
        <f>IF(OR(B394="",F394="",G394=""),"",MAX(0,(G394-F394)*1440))</f>
        <v/>
      </c>
      <c r="M394" s="11">
        <f>IF(B394="","",IF(G394="","Falta",IF(G394&gt;F394+10/1440,"Atraso",IF(I394&lt;H394,"Saída antecipada","Presente"))))</f>
        <v/>
      </c>
      <c r="N394" s="12" t="n"/>
      <c r="O394" s="13">
        <f>IF(OR(B394="",K394=""),"",K394*24*IFERROR(VLOOKUP(B394,'Cadastro'!$A$2:$H$101,7,FALSE),0))</f>
        <v/>
      </c>
      <c r="P394" s="12" t="n"/>
    </row>
    <row r="395">
      <c r="A395" s="6" t="n"/>
      <c r="B395" s="2" t="n"/>
      <c r="C395" s="14">
        <f>IF(B395="","",IFERROR(VLOOKUP(B395,'Cadastro'!$A$2:$H$101,2,FALSE),"Não localizado"))</f>
        <v/>
      </c>
      <c r="D395" s="14">
        <f>IF(B395="","",IFERROR(VLOOKUP(B395,'Cadastro'!$A$2:$H$101,3,FALSE),""))</f>
        <v/>
      </c>
      <c r="E395" s="14">
        <f>IF(B395="","",IFERROR(VLOOKUP(B395,'Cadastro'!$A$2:$H$101,4,FALSE),""))</f>
        <v/>
      </c>
      <c r="F395" s="8" t="n"/>
      <c r="G395" s="8" t="n"/>
      <c r="H395" s="8" t="n"/>
      <c r="I395" s="8" t="n"/>
      <c r="J395" s="4" t="n"/>
      <c r="K395" s="15">
        <f>IF(OR(B395="",G395="",I395=""),"",IFERROR((I395-G395)-IF(J395="",0,J395/24),""))</f>
        <v/>
      </c>
      <c r="L395" s="16">
        <f>IF(OR(B395="",F395="",G395=""),"",MAX(0,(G395-F395)*1440))</f>
        <v/>
      </c>
      <c r="M395" s="17">
        <f>IF(B395="","",IF(G395="","Falta",IF(G395&gt;F395+10/1440,"Atraso",IF(I395&lt;H395,"Saída antecipada","Presente"))))</f>
        <v/>
      </c>
      <c r="N395" s="12" t="n"/>
      <c r="O395" s="18">
        <f>IF(OR(B395="",K395=""),"",K395*24*IFERROR(VLOOKUP(B395,'Cadastro'!$A$2:$H$101,7,FALSE),0))</f>
        <v/>
      </c>
      <c r="P395" s="12" t="n"/>
    </row>
    <row r="396">
      <c r="A396" s="6" t="n"/>
      <c r="B396" s="2" t="n"/>
      <c r="C396" s="7">
        <f>IF(B396="","",IFERROR(VLOOKUP(B396,'Cadastro'!$A$2:$H$101,2,FALSE),"Não localizado"))</f>
        <v/>
      </c>
      <c r="D396" s="7">
        <f>IF(B396="","",IFERROR(VLOOKUP(B396,'Cadastro'!$A$2:$H$101,3,FALSE),""))</f>
        <v/>
      </c>
      <c r="E396" s="7">
        <f>IF(B396="","",IFERROR(VLOOKUP(B396,'Cadastro'!$A$2:$H$101,4,FALSE),""))</f>
        <v/>
      </c>
      <c r="F396" s="8" t="n"/>
      <c r="G396" s="8" t="n"/>
      <c r="H396" s="8" t="n"/>
      <c r="I396" s="8" t="n"/>
      <c r="J396" s="4" t="n"/>
      <c r="K396" s="9">
        <f>IF(OR(B396="",G396="",I396=""),"",IFERROR((I396-G396)-IF(J396="",0,J396/24),""))</f>
        <v/>
      </c>
      <c r="L396" s="10">
        <f>IF(OR(B396="",F396="",G396=""),"",MAX(0,(G396-F396)*1440))</f>
        <v/>
      </c>
      <c r="M396" s="11">
        <f>IF(B396="","",IF(G396="","Falta",IF(G396&gt;F396+10/1440,"Atraso",IF(I396&lt;H396,"Saída antecipada","Presente"))))</f>
        <v/>
      </c>
      <c r="N396" s="12" t="n"/>
      <c r="O396" s="13">
        <f>IF(OR(B396="",K396=""),"",K396*24*IFERROR(VLOOKUP(B396,'Cadastro'!$A$2:$H$101,7,FALSE),0))</f>
        <v/>
      </c>
      <c r="P396" s="12" t="n"/>
    </row>
    <row r="397">
      <c r="A397" s="6" t="n"/>
      <c r="B397" s="2" t="n"/>
      <c r="C397" s="14">
        <f>IF(B397="","",IFERROR(VLOOKUP(B397,'Cadastro'!$A$2:$H$101,2,FALSE),"Não localizado"))</f>
        <v/>
      </c>
      <c r="D397" s="14">
        <f>IF(B397="","",IFERROR(VLOOKUP(B397,'Cadastro'!$A$2:$H$101,3,FALSE),""))</f>
        <v/>
      </c>
      <c r="E397" s="14">
        <f>IF(B397="","",IFERROR(VLOOKUP(B397,'Cadastro'!$A$2:$H$101,4,FALSE),""))</f>
        <v/>
      </c>
      <c r="F397" s="8" t="n"/>
      <c r="G397" s="8" t="n"/>
      <c r="H397" s="8" t="n"/>
      <c r="I397" s="8" t="n"/>
      <c r="J397" s="4" t="n"/>
      <c r="K397" s="15">
        <f>IF(OR(B397="",G397="",I397=""),"",IFERROR((I397-G397)-IF(J397="",0,J397/24),""))</f>
        <v/>
      </c>
      <c r="L397" s="16">
        <f>IF(OR(B397="",F397="",G397=""),"",MAX(0,(G397-F397)*1440))</f>
        <v/>
      </c>
      <c r="M397" s="17">
        <f>IF(B397="","",IF(G397="","Falta",IF(G397&gt;F397+10/1440,"Atraso",IF(I397&lt;H397,"Saída antecipada","Presente"))))</f>
        <v/>
      </c>
      <c r="N397" s="12" t="n"/>
      <c r="O397" s="18">
        <f>IF(OR(B397="",K397=""),"",K397*24*IFERROR(VLOOKUP(B397,'Cadastro'!$A$2:$H$101,7,FALSE),0))</f>
        <v/>
      </c>
      <c r="P397" s="12" t="n"/>
    </row>
    <row r="398">
      <c r="A398" s="6" t="n"/>
      <c r="B398" s="2" t="n"/>
      <c r="C398" s="7">
        <f>IF(B398="","",IFERROR(VLOOKUP(B398,'Cadastro'!$A$2:$H$101,2,FALSE),"Não localizado"))</f>
        <v/>
      </c>
      <c r="D398" s="7">
        <f>IF(B398="","",IFERROR(VLOOKUP(B398,'Cadastro'!$A$2:$H$101,3,FALSE),""))</f>
        <v/>
      </c>
      <c r="E398" s="7">
        <f>IF(B398="","",IFERROR(VLOOKUP(B398,'Cadastro'!$A$2:$H$101,4,FALSE),""))</f>
        <v/>
      </c>
      <c r="F398" s="8" t="n"/>
      <c r="G398" s="8" t="n"/>
      <c r="H398" s="8" t="n"/>
      <c r="I398" s="8" t="n"/>
      <c r="J398" s="4" t="n"/>
      <c r="K398" s="9">
        <f>IF(OR(B398="",G398="",I398=""),"",IFERROR((I398-G398)-IF(J398="",0,J398/24),""))</f>
        <v/>
      </c>
      <c r="L398" s="10">
        <f>IF(OR(B398="",F398="",G398=""),"",MAX(0,(G398-F398)*1440))</f>
        <v/>
      </c>
      <c r="M398" s="11">
        <f>IF(B398="","",IF(G398="","Falta",IF(G398&gt;F398+10/1440,"Atraso",IF(I398&lt;H398,"Saída antecipada","Presente"))))</f>
        <v/>
      </c>
      <c r="N398" s="12" t="n"/>
      <c r="O398" s="13">
        <f>IF(OR(B398="",K398=""),"",K398*24*IFERROR(VLOOKUP(B398,'Cadastro'!$A$2:$H$101,7,FALSE),0))</f>
        <v/>
      </c>
      <c r="P398" s="12" t="n"/>
    </row>
    <row r="399">
      <c r="A399" s="6" t="n"/>
      <c r="B399" s="2" t="n"/>
      <c r="C399" s="14">
        <f>IF(B399="","",IFERROR(VLOOKUP(B399,'Cadastro'!$A$2:$H$101,2,FALSE),"Não localizado"))</f>
        <v/>
      </c>
      <c r="D399" s="14">
        <f>IF(B399="","",IFERROR(VLOOKUP(B399,'Cadastro'!$A$2:$H$101,3,FALSE),""))</f>
        <v/>
      </c>
      <c r="E399" s="14">
        <f>IF(B399="","",IFERROR(VLOOKUP(B399,'Cadastro'!$A$2:$H$101,4,FALSE),""))</f>
        <v/>
      </c>
      <c r="F399" s="8" t="n"/>
      <c r="G399" s="8" t="n"/>
      <c r="H399" s="8" t="n"/>
      <c r="I399" s="8" t="n"/>
      <c r="J399" s="4" t="n"/>
      <c r="K399" s="15">
        <f>IF(OR(B399="",G399="",I399=""),"",IFERROR((I399-G399)-IF(J399="",0,J399/24),""))</f>
        <v/>
      </c>
      <c r="L399" s="16">
        <f>IF(OR(B399="",F399="",G399=""),"",MAX(0,(G399-F399)*1440))</f>
        <v/>
      </c>
      <c r="M399" s="17">
        <f>IF(B399="","",IF(G399="","Falta",IF(G399&gt;F399+10/1440,"Atraso",IF(I399&lt;H399,"Saída antecipada","Presente"))))</f>
        <v/>
      </c>
      <c r="N399" s="12" t="n"/>
      <c r="O399" s="18">
        <f>IF(OR(B399="",K399=""),"",K399*24*IFERROR(VLOOKUP(B399,'Cadastro'!$A$2:$H$101,7,FALSE),0))</f>
        <v/>
      </c>
      <c r="P399" s="12" t="n"/>
    </row>
    <row r="400">
      <c r="A400" s="6" t="n"/>
      <c r="B400" s="2" t="n"/>
      <c r="C400" s="7">
        <f>IF(B400="","",IFERROR(VLOOKUP(B400,'Cadastro'!$A$2:$H$101,2,FALSE),"Não localizado"))</f>
        <v/>
      </c>
      <c r="D400" s="7">
        <f>IF(B400="","",IFERROR(VLOOKUP(B400,'Cadastro'!$A$2:$H$101,3,FALSE),""))</f>
        <v/>
      </c>
      <c r="E400" s="7">
        <f>IF(B400="","",IFERROR(VLOOKUP(B400,'Cadastro'!$A$2:$H$101,4,FALSE),""))</f>
        <v/>
      </c>
      <c r="F400" s="8" t="n"/>
      <c r="G400" s="8" t="n"/>
      <c r="H400" s="8" t="n"/>
      <c r="I400" s="8" t="n"/>
      <c r="J400" s="4" t="n"/>
      <c r="K400" s="9">
        <f>IF(OR(B400="",G400="",I400=""),"",IFERROR((I400-G400)-IF(J400="",0,J400/24),""))</f>
        <v/>
      </c>
      <c r="L400" s="10">
        <f>IF(OR(B400="",F400="",G400=""),"",MAX(0,(G400-F400)*1440))</f>
        <v/>
      </c>
      <c r="M400" s="11">
        <f>IF(B400="","",IF(G400="","Falta",IF(G400&gt;F400+10/1440,"Atraso",IF(I400&lt;H400,"Saída antecipada","Presente"))))</f>
        <v/>
      </c>
      <c r="N400" s="12" t="n"/>
      <c r="O400" s="13">
        <f>IF(OR(B400="",K400=""),"",K400*24*IFERROR(VLOOKUP(B400,'Cadastro'!$A$2:$H$101,7,FALSE),0))</f>
        <v/>
      </c>
      <c r="P400" s="12" t="n"/>
    </row>
    <row r="401">
      <c r="A401" s="6" t="n"/>
      <c r="B401" s="2" t="n"/>
      <c r="C401" s="14">
        <f>IF(B401="","",IFERROR(VLOOKUP(B401,'Cadastro'!$A$2:$H$101,2,FALSE),"Não localizado"))</f>
        <v/>
      </c>
      <c r="D401" s="14">
        <f>IF(B401="","",IFERROR(VLOOKUP(B401,'Cadastro'!$A$2:$H$101,3,FALSE),""))</f>
        <v/>
      </c>
      <c r="E401" s="14">
        <f>IF(B401="","",IFERROR(VLOOKUP(B401,'Cadastro'!$A$2:$H$101,4,FALSE),""))</f>
        <v/>
      </c>
      <c r="F401" s="8" t="n"/>
      <c r="G401" s="8" t="n"/>
      <c r="H401" s="8" t="n"/>
      <c r="I401" s="8" t="n"/>
      <c r="J401" s="4" t="n"/>
      <c r="K401" s="15">
        <f>IF(OR(B401="",G401="",I401=""),"",IFERROR((I401-G401)-IF(J401="",0,J401/24),""))</f>
        <v/>
      </c>
      <c r="L401" s="16">
        <f>IF(OR(B401="",F401="",G401=""),"",MAX(0,(G401-F401)*1440))</f>
        <v/>
      </c>
      <c r="M401" s="17">
        <f>IF(B401="","",IF(G401="","Falta",IF(G401&gt;F401+10/1440,"Atraso",IF(I401&lt;H401,"Saída antecipada","Presente"))))</f>
        <v/>
      </c>
      <c r="N401" s="12" t="n"/>
      <c r="O401" s="18">
        <f>IF(OR(B401="",K401=""),"",K401*24*IFERROR(VLOOKUP(B401,'Cadastro'!$A$2:$H$101,7,FALSE),0))</f>
        <v/>
      </c>
      <c r="P401" s="12" t="n"/>
    </row>
    <row r="402">
      <c r="A402" s="6" t="n"/>
      <c r="B402" s="2" t="n"/>
      <c r="C402" s="7">
        <f>IF(B402="","",IFERROR(VLOOKUP(B402,'Cadastro'!$A$2:$H$101,2,FALSE),"Não localizado"))</f>
        <v/>
      </c>
      <c r="D402" s="7">
        <f>IF(B402="","",IFERROR(VLOOKUP(B402,'Cadastro'!$A$2:$H$101,3,FALSE),""))</f>
        <v/>
      </c>
      <c r="E402" s="7">
        <f>IF(B402="","",IFERROR(VLOOKUP(B402,'Cadastro'!$A$2:$H$101,4,FALSE),""))</f>
        <v/>
      </c>
      <c r="F402" s="8" t="n"/>
      <c r="G402" s="8" t="n"/>
      <c r="H402" s="8" t="n"/>
      <c r="I402" s="8" t="n"/>
      <c r="J402" s="4" t="n"/>
      <c r="K402" s="9">
        <f>IF(OR(B402="",G402="",I402=""),"",IFERROR((I402-G402)-IF(J402="",0,J402/24),""))</f>
        <v/>
      </c>
      <c r="L402" s="10">
        <f>IF(OR(B402="",F402="",G402=""),"",MAX(0,(G402-F402)*1440))</f>
        <v/>
      </c>
      <c r="M402" s="11">
        <f>IF(B402="","",IF(G402="","Falta",IF(G402&gt;F402+10/1440,"Atraso",IF(I402&lt;H402,"Saída antecipada","Presente"))))</f>
        <v/>
      </c>
      <c r="N402" s="12" t="n"/>
      <c r="O402" s="13">
        <f>IF(OR(B402="",K402=""),"",K402*24*IFERROR(VLOOKUP(B402,'Cadastro'!$A$2:$H$101,7,FALSE),0))</f>
        <v/>
      </c>
      <c r="P402" s="12" t="n"/>
    </row>
    <row r="403">
      <c r="A403" s="6" t="n"/>
      <c r="B403" s="2" t="n"/>
      <c r="C403" s="14">
        <f>IF(B403="","",IFERROR(VLOOKUP(B403,'Cadastro'!$A$2:$H$101,2,FALSE),"Não localizado"))</f>
        <v/>
      </c>
      <c r="D403" s="14">
        <f>IF(B403="","",IFERROR(VLOOKUP(B403,'Cadastro'!$A$2:$H$101,3,FALSE),""))</f>
        <v/>
      </c>
      <c r="E403" s="14">
        <f>IF(B403="","",IFERROR(VLOOKUP(B403,'Cadastro'!$A$2:$H$101,4,FALSE),""))</f>
        <v/>
      </c>
      <c r="F403" s="8" t="n"/>
      <c r="G403" s="8" t="n"/>
      <c r="H403" s="8" t="n"/>
      <c r="I403" s="8" t="n"/>
      <c r="J403" s="4" t="n"/>
      <c r="K403" s="15">
        <f>IF(OR(B403="",G403="",I403=""),"",IFERROR((I403-G403)-IF(J403="",0,J403/24),""))</f>
        <v/>
      </c>
      <c r="L403" s="16">
        <f>IF(OR(B403="",F403="",G403=""),"",MAX(0,(G403-F403)*1440))</f>
        <v/>
      </c>
      <c r="M403" s="17">
        <f>IF(B403="","",IF(G403="","Falta",IF(G403&gt;F403+10/1440,"Atraso",IF(I403&lt;H403,"Saída antecipada","Presente"))))</f>
        <v/>
      </c>
      <c r="N403" s="12" t="n"/>
      <c r="O403" s="18">
        <f>IF(OR(B403="",K403=""),"",K403*24*IFERROR(VLOOKUP(B403,'Cadastro'!$A$2:$H$101,7,FALSE),0))</f>
        <v/>
      </c>
      <c r="P403" s="12" t="n"/>
    </row>
    <row r="404">
      <c r="A404" s="6" t="n"/>
      <c r="B404" s="2" t="n"/>
      <c r="C404" s="7">
        <f>IF(B404="","",IFERROR(VLOOKUP(B404,'Cadastro'!$A$2:$H$101,2,FALSE),"Não localizado"))</f>
        <v/>
      </c>
      <c r="D404" s="7">
        <f>IF(B404="","",IFERROR(VLOOKUP(B404,'Cadastro'!$A$2:$H$101,3,FALSE),""))</f>
        <v/>
      </c>
      <c r="E404" s="7">
        <f>IF(B404="","",IFERROR(VLOOKUP(B404,'Cadastro'!$A$2:$H$101,4,FALSE),""))</f>
        <v/>
      </c>
      <c r="F404" s="8" t="n"/>
      <c r="G404" s="8" t="n"/>
      <c r="H404" s="8" t="n"/>
      <c r="I404" s="8" t="n"/>
      <c r="J404" s="4" t="n"/>
      <c r="K404" s="9">
        <f>IF(OR(B404="",G404="",I404=""),"",IFERROR((I404-G404)-IF(J404="",0,J404/24),""))</f>
        <v/>
      </c>
      <c r="L404" s="10">
        <f>IF(OR(B404="",F404="",G404=""),"",MAX(0,(G404-F404)*1440))</f>
        <v/>
      </c>
      <c r="M404" s="11">
        <f>IF(B404="","",IF(G404="","Falta",IF(G404&gt;F404+10/1440,"Atraso",IF(I404&lt;H404,"Saída antecipada","Presente"))))</f>
        <v/>
      </c>
      <c r="N404" s="12" t="n"/>
      <c r="O404" s="13">
        <f>IF(OR(B404="",K404=""),"",K404*24*IFERROR(VLOOKUP(B404,'Cadastro'!$A$2:$H$101,7,FALSE),0))</f>
        <v/>
      </c>
      <c r="P404" s="12" t="n"/>
    </row>
    <row r="405">
      <c r="A405" s="6" t="n"/>
      <c r="B405" s="2" t="n"/>
      <c r="C405" s="14">
        <f>IF(B405="","",IFERROR(VLOOKUP(B405,'Cadastro'!$A$2:$H$101,2,FALSE),"Não localizado"))</f>
        <v/>
      </c>
      <c r="D405" s="14">
        <f>IF(B405="","",IFERROR(VLOOKUP(B405,'Cadastro'!$A$2:$H$101,3,FALSE),""))</f>
        <v/>
      </c>
      <c r="E405" s="14">
        <f>IF(B405="","",IFERROR(VLOOKUP(B405,'Cadastro'!$A$2:$H$101,4,FALSE),""))</f>
        <v/>
      </c>
      <c r="F405" s="8" t="n"/>
      <c r="G405" s="8" t="n"/>
      <c r="H405" s="8" t="n"/>
      <c r="I405" s="8" t="n"/>
      <c r="J405" s="4" t="n"/>
      <c r="K405" s="15">
        <f>IF(OR(B405="",G405="",I405=""),"",IFERROR((I405-G405)-IF(J405="",0,J405/24),""))</f>
        <v/>
      </c>
      <c r="L405" s="16">
        <f>IF(OR(B405="",F405="",G405=""),"",MAX(0,(G405-F405)*1440))</f>
        <v/>
      </c>
      <c r="M405" s="17">
        <f>IF(B405="","",IF(G405="","Falta",IF(G405&gt;F405+10/1440,"Atraso",IF(I405&lt;H405,"Saída antecipada","Presente"))))</f>
        <v/>
      </c>
      <c r="N405" s="12" t="n"/>
      <c r="O405" s="18">
        <f>IF(OR(B405="",K405=""),"",K405*24*IFERROR(VLOOKUP(B405,'Cadastro'!$A$2:$H$101,7,FALSE),0))</f>
        <v/>
      </c>
      <c r="P405" s="12" t="n"/>
    </row>
    <row r="406">
      <c r="A406" s="6" t="n"/>
      <c r="B406" s="2" t="n"/>
      <c r="C406" s="7">
        <f>IF(B406="","",IFERROR(VLOOKUP(B406,'Cadastro'!$A$2:$H$101,2,FALSE),"Não localizado"))</f>
        <v/>
      </c>
      <c r="D406" s="7">
        <f>IF(B406="","",IFERROR(VLOOKUP(B406,'Cadastro'!$A$2:$H$101,3,FALSE),""))</f>
        <v/>
      </c>
      <c r="E406" s="7">
        <f>IF(B406="","",IFERROR(VLOOKUP(B406,'Cadastro'!$A$2:$H$101,4,FALSE),""))</f>
        <v/>
      </c>
      <c r="F406" s="8" t="n"/>
      <c r="G406" s="8" t="n"/>
      <c r="H406" s="8" t="n"/>
      <c r="I406" s="8" t="n"/>
      <c r="J406" s="4" t="n"/>
      <c r="K406" s="9">
        <f>IF(OR(B406="",G406="",I406=""),"",IFERROR((I406-G406)-IF(J406="",0,J406/24),""))</f>
        <v/>
      </c>
      <c r="L406" s="10">
        <f>IF(OR(B406="",F406="",G406=""),"",MAX(0,(G406-F406)*1440))</f>
        <v/>
      </c>
      <c r="M406" s="11">
        <f>IF(B406="","",IF(G406="","Falta",IF(G406&gt;F406+10/1440,"Atraso",IF(I406&lt;H406,"Saída antecipada","Presente"))))</f>
        <v/>
      </c>
      <c r="N406" s="12" t="n"/>
      <c r="O406" s="13">
        <f>IF(OR(B406="",K406=""),"",K406*24*IFERROR(VLOOKUP(B406,'Cadastro'!$A$2:$H$101,7,FALSE),0))</f>
        <v/>
      </c>
      <c r="P406" s="12" t="n"/>
    </row>
    <row r="407">
      <c r="A407" s="6" t="n"/>
      <c r="B407" s="2" t="n"/>
      <c r="C407" s="14">
        <f>IF(B407="","",IFERROR(VLOOKUP(B407,'Cadastro'!$A$2:$H$101,2,FALSE),"Não localizado"))</f>
        <v/>
      </c>
      <c r="D407" s="14">
        <f>IF(B407="","",IFERROR(VLOOKUP(B407,'Cadastro'!$A$2:$H$101,3,FALSE),""))</f>
        <v/>
      </c>
      <c r="E407" s="14">
        <f>IF(B407="","",IFERROR(VLOOKUP(B407,'Cadastro'!$A$2:$H$101,4,FALSE),""))</f>
        <v/>
      </c>
      <c r="F407" s="8" t="n"/>
      <c r="G407" s="8" t="n"/>
      <c r="H407" s="8" t="n"/>
      <c r="I407" s="8" t="n"/>
      <c r="J407" s="4" t="n"/>
      <c r="K407" s="15">
        <f>IF(OR(B407="",G407="",I407=""),"",IFERROR((I407-G407)-IF(J407="",0,J407/24),""))</f>
        <v/>
      </c>
      <c r="L407" s="16">
        <f>IF(OR(B407="",F407="",G407=""),"",MAX(0,(G407-F407)*1440))</f>
        <v/>
      </c>
      <c r="M407" s="17">
        <f>IF(B407="","",IF(G407="","Falta",IF(G407&gt;F407+10/1440,"Atraso",IF(I407&lt;H407,"Saída antecipada","Presente"))))</f>
        <v/>
      </c>
      <c r="N407" s="12" t="n"/>
      <c r="O407" s="18">
        <f>IF(OR(B407="",K407=""),"",K407*24*IFERROR(VLOOKUP(B407,'Cadastro'!$A$2:$H$101,7,FALSE),0))</f>
        <v/>
      </c>
      <c r="P407" s="12" t="n"/>
    </row>
    <row r="408">
      <c r="A408" s="6" t="n"/>
      <c r="B408" s="2" t="n"/>
      <c r="C408" s="7">
        <f>IF(B408="","",IFERROR(VLOOKUP(B408,'Cadastro'!$A$2:$H$101,2,FALSE),"Não localizado"))</f>
        <v/>
      </c>
      <c r="D408" s="7">
        <f>IF(B408="","",IFERROR(VLOOKUP(B408,'Cadastro'!$A$2:$H$101,3,FALSE),""))</f>
        <v/>
      </c>
      <c r="E408" s="7">
        <f>IF(B408="","",IFERROR(VLOOKUP(B408,'Cadastro'!$A$2:$H$101,4,FALSE),""))</f>
        <v/>
      </c>
      <c r="F408" s="8" t="n"/>
      <c r="G408" s="8" t="n"/>
      <c r="H408" s="8" t="n"/>
      <c r="I408" s="8" t="n"/>
      <c r="J408" s="4" t="n"/>
      <c r="K408" s="9">
        <f>IF(OR(B408="",G408="",I408=""),"",IFERROR((I408-G408)-IF(J408="",0,J408/24),""))</f>
        <v/>
      </c>
      <c r="L408" s="10">
        <f>IF(OR(B408="",F408="",G408=""),"",MAX(0,(G408-F408)*1440))</f>
        <v/>
      </c>
      <c r="M408" s="11">
        <f>IF(B408="","",IF(G408="","Falta",IF(G408&gt;F408+10/1440,"Atraso",IF(I408&lt;H408,"Saída antecipada","Presente"))))</f>
        <v/>
      </c>
      <c r="N408" s="12" t="n"/>
      <c r="O408" s="13">
        <f>IF(OR(B408="",K408=""),"",K408*24*IFERROR(VLOOKUP(B408,'Cadastro'!$A$2:$H$101,7,FALSE),0))</f>
        <v/>
      </c>
      <c r="P408" s="12" t="n"/>
    </row>
    <row r="409">
      <c r="A409" s="6" t="n"/>
      <c r="B409" s="2" t="n"/>
      <c r="C409" s="14">
        <f>IF(B409="","",IFERROR(VLOOKUP(B409,'Cadastro'!$A$2:$H$101,2,FALSE),"Não localizado"))</f>
        <v/>
      </c>
      <c r="D409" s="14">
        <f>IF(B409="","",IFERROR(VLOOKUP(B409,'Cadastro'!$A$2:$H$101,3,FALSE),""))</f>
        <v/>
      </c>
      <c r="E409" s="14">
        <f>IF(B409="","",IFERROR(VLOOKUP(B409,'Cadastro'!$A$2:$H$101,4,FALSE),""))</f>
        <v/>
      </c>
      <c r="F409" s="8" t="n"/>
      <c r="G409" s="8" t="n"/>
      <c r="H409" s="8" t="n"/>
      <c r="I409" s="8" t="n"/>
      <c r="J409" s="4" t="n"/>
      <c r="K409" s="15">
        <f>IF(OR(B409="",G409="",I409=""),"",IFERROR((I409-G409)-IF(J409="",0,J409/24),""))</f>
        <v/>
      </c>
      <c r="L409" s="16">
        <f>IF(OR(B409="",F409="",G409=""),"",MAX(0,(G409-F409)*1440))</f>
        <v/>
      </c>
      <c r="M409" s="17">
        <f>IF(B409="","",IF(G409="","Falta",IF(G409&gt;F409+10/1440,"Atraso",IF(I409&lt;H409,"Saída antecipada","Presente"))))</f>
        <v/>
      </c>
      <c r="N409" s="12" t="n"/>
      <c r="O409" s="18">
        <f>IF(OR(B409="",K409=""),"",K409*24*IFERROR(VLOOKUP(B409,'Cadastro'!$A$2:$H$101,7,FALSE),0))</f>
        <v/>
      </c>
      <c r="P409" s="12" t="n"/>
    </row>
    <row r="410">
      <c r="A410" s="6" t="n"/>
      <c r="B410" s="2" t="n"/>
      <c r="C410" s="7">
        <f>IF(B410="","",IFERROR(VLOOKUP(B410,'Cadastro'!$A$2:$H$101,2,FALSE),"Não localizado"))</f>
        <v/>
      </c>
      <c r="D410" s="7">
        <f>IF(B410="","",IFERROR(VLOOKUP(B410,'Cadastro'!$A$2:$H$101,3,FALSE),""))</f>
        <v/>
      </c>
      <c r="E410" s="7">
        <f>IF(B410="","",IFERROR(VLOOKUP(B410,'Cadastro'!$A$2:$H$101,4,FALSE),""))</f>
        <v/>
      </c>
      <c r="F410" s="8" t="n"/>
      <c r="G410" s="8" t="n"/>
      <c r="H410" s="8" t="n"/>
      <c r="I410" s="8" t="n"/>
      <c r="J410" s="4" t="n"/>
      <c r="K410" s="9">
        <f>IF(OR(B410="",G410="",I410=""),"",IFERROR((I410-G410)-IF(J410="",0,J410/24),""))</f>
        <v/>
      </c>
      <c r="L410" s="10">
        <f>IF(OR(B410="",F410="",G410=""),"",MAX(0,(G410-F410)*1440))</f>
        <v/>
      </c>
      <c r="M410" s="11">
        <f>IF(B410="","",IF(G410="","Falta",IF(G410&gt;F410+10/1440,"Atraso",IF(I410&lt;H410,"Saída antecipada","Presente"))))</f>
        <v/>
      </c>
      <c r="N410" s="12" t="n"/>
      <c r="O410" s="13">
        <f>IF(OR(B410="",K410=""),"",K410*24*IFERROR(VLOOKUP(B410,'Cadastro'!$A$2:$H$101,7,FALSE),0))</f>
        <v/>
      </c>
      <c r="P410" s="12" t="n"/>
    </row>
    <row r="411">
      <c r="A411" s="6" t="n"/>
      <c r="B411" s="2" t="n"/>
      <c r="C411" s="14">
        <f>IF(B411="","",IFERROR(VLOOKUP(B411,'Cadastro'!$A$2:$H$101,2,FALSE),"Não localizado"))</f>
        <v/>
      </c>
      <c r="D411" s="14">
        <f>IF(B411="","",IFERROR(VLOOKUP(B411,'Cadastro'!$A$2:$H$101,3,FALSE),""))</f>
        <v/>
      </c>
      <c r="E411" s="14">
        <f>IF(B411="","",IFERROR(VLOOKUP(B411,'Cadastro'!$A$2:$H$101,4,FALSE),""))</f>
        <v/>
      </c>
      <c r="F411" s="8" t="n"/>
      <c r="G411" s="8" t="n"/>
      <c r="H411" s="8" t="n"/>
      <c r="I411" s="8" t="n"/>
      <c r="J411" s="4" t="n"/>
      <c r="K411" s="15">
        <f>IF(OR(B411="",G411="",I411=""),"",IFERROR((I411-G411)-IF(J411="",0,J411/24),""))</f>
        <v/>
      </c>
      <c r="L411" s="16">
        <f>IF(OR(B411="",F411="",G411=""),"",MAX(0,(G411-F411)*1440))</f>
        <v/>
      </c>
      <c r="M411" s="17">
        <f>IF(B411="","",IF(G411="","Falta",IF(G411&gt;F411+10/1440,"Atraso",IF(I411&lt;H411,"Saída antecipada","Presente"))))</f>
        <v/>
      </c>
      <c r="N411" s="12" t="n"/>
      <c r="O411" s="18">
        <f>IF(OR(B411="",K411=""),"",K411*24*IFERROR(VLOOKUP(B411,'Cadastro'!$A$2:$H$101,7,FALSE),0))</f>
        <v/>
      </c>
      <c r="P411" s="12" t="n"/>
    </row>
    <row r="412">
      <c r="A412" s="6" t="n"/>
      <c r="B412" s="2" t="n"/>
      <c r="C412" s="7">
        <f>IF(B412="","",IFERROR(VLOOKUP(B412,'Cadastro'!$A$2:$H$101,2,FALSE),"Não localizado"))</f>
        <v/>
      </c>
      <c r="D412" s="7">
        <f>IF(B412="","",IFERROR(VLOOKUP(B412,'Cadastro'!$A$2:$H$101,3,FALSE),""))</f>
        <v/>
      </c>
      <c r="E412" s="7">
        <f>IF(B412="","",IFERROR(VLOOKUP(B412,'Cadastro'!$A$2:$H$101,4,FALSE),""))</f>
        <v/>
      </c>
      <c r="F412" s="8" t="n"/>
      <c r="G412" s="8" t="n"/>
      <c r="H412" s="8" t="n"/>
      <c r="I412" s="8" t="n"/>
      <c r="J412" s="4" t="n"/>
      <c r="K412" s="9">
        <f>IF(OR(B412="",G412="",I412=""),"",IFERROR((I412-G412)-IF(J412="",0,J412/24),""))</f>
        <v/>
      </c>
      <c r="L412" s="10">
        <f>IF(OR(B412="",F412="",G412=""),"",MAX(0,(G412-F412)*1440))</f>
        <v/>
      </c>
      <c r="M412" s="11">
        <f>IF(B412="","",IF(G412="","Falta",IF(G412&gt;F412+10/1440,"Atraso",IF(I412&lt;H412,"Saída antecipada","Presente"))))</f>
        <v/>
      </c>
      <c r="N412" s="12" t="n"/>
      <c r="O412" s="13">
        <f>IF(OR(B412="",K412=""),"",K412*24*IFERROR(VLOOKUP(B412,'Cadastro'!$A$2:$H$101,7,FALSE),0))</f>
        <v/>
      </c>
      <c r="P412" s="12" t="n"/>
    </row>
    <row r="413">
      <c r="A413" s="6" t="n"/>
      <c r="B413" s="2" t="n"/>
      <c r="C413" s="14">
        <f>IF(B413="","",IFERROR(VLOOKUP(B413,'Cadastro'!$A$2:$H$101,2,FALSE),"Não localizado"))</f>
        <v/>
      </c>
      <c r="D413" s="14">
        <f>IF(B413="","",IFERROR(VLOOKUP(B413,'Cadastro'!$A$2:$H$101,3,FALSE),""))</f>
        <v/>
      </c>
      <c r="E413" s="14">
        <f>IF(B413="","",IFERROR(VLOOKUP(B413,'Cadastro'!$A$2:$H$101,4,FALSE),""))</f>
        <v/>
      </c>
      <c r="F413" s="8" t="n"/>
      <c r="G413" s="8" t="n"/>
      <c r="H413" s="8" t="n"/>
      <c r="I413" s="8" t="n"/>
      <c r="J413" s="4" t="n"/>
      <c r="K413" s="15">
        <f>IF(OR(B413="",G413="",I413=""),"",IFERROR((I413-G413)-IF(J413="",0,J413/24),""))</f>
        <v/>
      </c>
      <c r="L413" s="16">
        <f>IF(OR(B413="",F413="",G413=""),"",MAX(0,(G413-F413)*1440))</f>
        <v/>
      </c>
      <c r="M413" s="17">
        <f>IF(B413="","",IF(G413="","Falta",IF(G413&gt;F413+10/1440,"Atraso",IF(I413&lt;H413,"Saída antecipada","Presente"))))</f>
        <v/>
      </c>
      <c r="N413" s="12" t="n"/>
      <c r="O413" s="18">
        <f>IF(OR(B413="",K413=""),"",K413*24*IFERROR(VLOOKUP(B413,'Cadastro'!$A$2:$H$101,7,FALSE),0))</f>
        <v/>
      </c>
      <c r="P413" s="12" t="n"/>
    </row>
    <row r="414">
      <c r="A414" s="6" t="n"/>
      <c r="B414" s="2" t="n"/>
      <c r="C414" s="7">
        <f>IF(B414="","",IFERROR(VLOOKUP(B414,'Cadastro'!$A$2:$H$101,2,FALSE),"Não localizado"))</f>
        <v/>
      </c>
      <c r="D414" s="7">
        <f>IF(B414="","",IFERROR(VLOOKUP(B414,'Cadastro'!$A$2:$H$101,3,FALSE),""))</f>
        <v/>
      </c>
      <c r="E414" s="7">
        <f>IF(B414="","",IFERROR(VLOOKUP(B414,'Cadastro'!$A$2:$H$101,4,FALSE),""))</f>
        <v/>
      </c>
      <c r="F414" s="8" t="n"/>
      <c r="G414" s="8" t="n"/>
      <c r="H414" s="8" t="n"/>
      <c r="I414" s="8" t="n"/>
      <c r="J414" s="4" t="n"/>
      <c r="K414" s="9">
        <f>IF(OR(B414="",G414="",I414=""),"",IFERROR((I414-G414)-IF(J414="",0,J414/24),""))</f>
        <v/>
      </c>
      <c r="L414" s="10">
        <f>IF(OR(B414="",F414="",G414=""),"",MAX(0,(G414-F414)*1440))</f>
        <v/>
      </c>
      <c r="M414" s="11">
        <f>IF(B414="","",IF(G414="","Falta",IF(G414&gt;F414+10/1440,"Atraso",IF(I414&lt;H414,"Saída antecipada","Presente"))))</f>
        <v/>
      </c>
      <c r="N414" s="12" t="n"/>
      <c r="O414" s="13">
        <f>IF(OR(B414="",K414=""),"",K414*24*IFERROR(VLOOKUP(B414,'Cadastro'!$A$2:$H$101,7,FALSE),0))</f>
        <v/>
      </c>
      <c r="P414" s="12" t="n"/>
    </row>
    <row r="415">
      <c r="A415" s="6" t="n"/>
      <c r="B415" s="2" t="n"/>
      <c r="C415" s="14">
        <f>IF(B415="","",IFERROR(VLOOKUP(B415,'Cadastro'!$A$2:$H$101,2,FALSE),"Não localizado"))</f>
        <v/>
      </c>
      <c r="D415" s="14">
        <f>IF(B415="","",IFERROR(VLOOKUP(B415,'Cadastro'!$A$2:$H$101,3,FALSE),""))</f>
        <v/>
      </c>
      <c r="E415" s="14">
        <f>IF(B415="","",IFERROR(VLOOKUP(B415,'Cadastro'!$A$2:$H$101,4,FALSE),""))</f>
        <v/>
      </c>
      <c r="F415" s="8" t="n"/>
      <c r="G415" s="8" t="n"/>
      <c r="H415" s="8" t="n"/>
      <c r="I415" s="8" t="n"/>
      <c r="J415" s="4" t="n"/>
      <c r="K415" s="15">
        <f>IF(OR(B415="",G415="",I415=""),"",IFERROR((I415-G415)-IF(J415="",0,J415/24),""))</f>
        <v/>
      </c>
      <c r="L415" s="16">
        <f>IF(OR(B415="",F415="",G415=""),"",MAX(0,(G415-F415)*1440))</f>
        <v/>
      </c>
      <c r="M415" s="17">
        <f>IF(B415="","",IF(G415="","Falta",IF(G415&gt;F415+10/1440,"Atraso",IF(I415&lt;H415,"Saída antecipada","Presente"))))</f>
        <v/>
      </c>
      <c r="N415" s="12" t="n"/>
      <c r="O415" s="18">
        <f>IF(OR(B415="",K415=""),"",K415*24*IFERROR(VLOOKUP(B415,'Cadastro'!$A$2:$H$101,7,FALSE),0))</f>
        <v/>
      </c>
      <c r="P415" s="12" t="n"/>
    </row>
    <row r="416">
      <c r="A416" s="6" t="n"/>
      <c r="B416" s="2" t="n"/>
      <c r="C416" s="7">
        <f>IF(B416="","",IFERROR(VLOOKUP(B416,'Cadastro'!$A$2:$H$101,2,FALSE),"Não localizado"))</f>
        <v/>
      </c>
      <c r="D416" s="7">
        <f>IF(B416="","",IFERROR(VLOOKUP(B416,'Cadastro'!$A$2:$H$101,3,FALSE),""))</f>
        <v/>
      </c>
      <c r="E416" s="7">
        <f>IF(B416="","",IFERROR(VLOOKUP(B416,'Cadastro'!$A$2:$H$101,4,FALSE),""))</f>
        <v/>
      </c>
      <c r="F416" s="8" t="n"/>
      <c r="G416" s="8" t="n"/>
      <c r="H416" s="8" t="n"/>
      <c r="I416" s="8" t="n"/>
      <c r="J416" s="4" t="n"/>
      <c r="K416" s="9">
        <f>IF(OR(B416="",G416="",I416=""),"",IFERROR((I416-G416)-IF(J416="",0,J416/24),""))</f>
        <v/>
      </c>
      <c r="L416" s="10">
        <f>IF(OR(B416="",F416="",G416=""),"",MAX(0,(G416-F416)*1440))</f>
        <v/>
      </c>
      <c r="M416" s="11">
        <f>IF(B416="","",IF(G416="","Falta",IF(G416&gt;F416+10/1440,"Atraso",IF(I416&lt;H416,"Saída antecipada","Presente"))))</f>
        <v/>
      </c>
      <c r="N416" s="12" t="n"/>
      <c r="O416" s="13">
        <f>IF(OR(B416="",K416=""),"",K416*24*IFERROR(VLOOKUP(B416,'Cadastro'!$A$2:$H$101,7,FALSE),0))</f>
        <v/>
      </c>
      <c r="P416" s="12" t="n"/>
    </row>
    <row r="417">
      <c r="A417" s="6" t="n"/>
      <c r="B417" s="2" t="n"/>
      <c r="C417" s="14">
        <f>IF(B417="","",IFERROR(VLOOKUP(B417,'Cadastro'!$A$2:$H$101,2,FALSE),"Não localizado"))</f>
        <v/>
      </c>
      <c r="D417" s="14">
        <f>IF(B417="","",IFERROR(VLOOKUP(B417,'Cadastro'!$A$2:$H$101,3,FALSE),""))</f>
        <v/>
      </c>
      <c r="E417" s="14">
        <f>IF(B417="","",IFERROR(VLOOKUP(B417,'Cadastro'!$A$2:$H$101,4,FALSE),""))</f>
        <v/>
      </c>
      <c r="F417" s="8" t="n"/>
      <c r="G417" s="8" t="n"/>
      <c r="H417" s="8" t="n"/>
      <c r="I417" s="8" t="n"/>
      <c r="J417" s="4" t="n"/>
      <c r="K417" s="15">
        <f>IF(OR(B417="",G417="",I417=""),"",IFERROR((I417-G417)-IF(J417="",0,J417/24),""))</f>
        <v/>
      </c>
      <c r="L417" s="16">
        <f>IF(OR(B417="",F417="",G417=""),"",MAX(0,(G417-F417)*1440))</f>
        <v/>
      </c>
      <c r="M417" s="17">
        <f>IF(B417="","",IF(G417="","Falta",IF(G417&gt;F417+10/1440,"Atraso",IF(I417&lt;H417,"Saída antecipada","Presente"))))</f>
        <v/>
      </c>
      <c r="N417" s="12" t="n"/>
      <c r="O417" s="18">
        <f>IF(OR(B417="",K417=""),"",K417*24*IFERROR(VLOOKUP(B417,'Cadastro'!$A$2:$H$101,7,FALSE),0))</f>
        <v/>
      </c>
      <c r="P417" s="12" t="n"/>
    </row>
    <row r="418">
      <c r="A418" s="6" t="n"/>
      <c r="B418" s="2" t="n"/>
      <c r="C418" s="7">
        <f>IF(B418="","",IFERROR(VLOOKUP(B418,'Cadastro'!$A$2:$H$101,2,FALSE),"Não localizado"))</f>
        <v/>
      </c>
      <c r="D418" s="7">
        <f>IF(B418="","",IFERROR(VLOOKUP(B418,'Cadastro'!$A$2:$H$101,3,FALSE),""))</f>
        <v/>
      </c>
      <c r="E418" s="7">
        <f>IF(B418="","",IFERROR(VLOOKUP(B418,'Cadastro'!$A$2:$H$101,4,FALSE),""))</f>
        <v/>
      </c>
      <c r="F418" s="8" t="n"/>
      <c r="G418" s="8" t="n"/>
      <c r="H418" s="8" t="n"/>
      <c r="I418" s="8" t="n"/>
      <c r="J418" s="4" t="n"/>
      <c r="K418" s="9">
        <f>IF(OR(B418="",G418="",I418=""),"",IFERROR((I418-G418)-IF(J418="",0,J418/24),""))</f>
        <v/>
      </c>
      <c r="L418" s="10">
        <f>IF(OR(B418="",F418="",G418=""),"",MAX(0,(G418-F418)*1440))</f>
        <v/>
      </c>
      <c r="M418" s="11">
        <f>IF(B418="","",IF(G418="","Falta",IF(G418&gt;F418+10/1440,"Atraso",IF(I418&lt;H418,"Saída antecipada","Presente"))))</f>
        <v/>
      </c>
      <c r="N418" s="12" t="n"/>
      <c r="O418" s="13">
        <f>IF(OR(B418="",K418=""),"",K418*24*IFERROR(VLOOKUP(B418,'Cadastro'!$A$2:$H$101,7,FALSE),0))</f>
        <v/>
      </c>
      <c r="P418" s="12" t="n"/>
    </row>
    <row r="419">
      <c r="A419" s="6" t="n"/>
      <c r="B419" s="2" t="n"/>
      <c r="C419" s="14">
        <f>IF(B419="","",IFERROR(VLOOKUP(B419,'Cadastro'!$A$2:$H$101,2,FALSE),"Não localizado"))</f>
        <v/>
      </c>
      <c r="D419" s="14">
        <f>IF(B419="","",IFERROR(VLOOKUP(B419,'Cadastro'!$A$2:$H$101,3,FALSE),""))</f>
        <v/>
      </c>
      <c r="E419" s="14">
        <f>IF(B419="","",IFERROR(VLOOKUP(B419,'Cadastro'!$A$2:$H$101,4,FALSE),""))</f>
        <v/>
      </c>
      <c r="F419" s="8" t="n"/>
      <c r="G419" s="8" t="n"/>
      <c r="H419" s="8" t="n"/>
      <c r="I419" s="8" t="n"/>
      <c r="J419" s="4" t="n"/>
      <c r="K419" s="15">
        <f>IF(OR(B419="",G419="",I419=""),"",IFERROR((I419-G419)-IF(J419="",0,J419/24),""))</f>
        <v/>
      </c>
      <c r="L419" s="16">
        <f>IF(OR(B419="",F419="",G419=""),"",MAX(0,(G419-F419)*1440))</f>
        <v/>
      </c>
      <c r="M419" s="17">
        <f>IF(B419="","",IF(G419="","Falta",IF(G419&gt;F419+10/1440,"Atraso",IF(I419&lt;H419,"Saída antecipada","Presente"))))</f>
        <v/>
      </c>
      <c r="N419" s="12" t="n"/>
      <c r="O419" s="18">
        <f>IF(OR(B419="",K419=""),"",K419*24*IFERROR(VLOOKUP(B419,'Cadastro'!$A$2:$H$101,7,FALSE),0))</f>
        <v/>
      </c>
      <c r="P419" s="12" t="n"/>
    </row>
    <row r="420">
      <c r="A420" s="6" t="n"/>
      <c r="B420" s="2" t="n"/>
      <c r="C420" s="7">
        <f>IF(B420="","",IFERROR(VLOOKUP(B420,'Cadastro'!$A$2:$H$101,2,FALSE),"Não localizado"))</f>
        <v/>
      </c>
      <c r="D420" s="7">
        <f>IF(B420="","",IFERROR(VLOOKUP(B420,'Cadastro'!$A$2:$H$101,3,FALSE),""))</f>
        <v/>
      </c>
      <c r="E420" s="7">
        <f>IF(B420="","",IFERROR(VLOOKUP(B420,'Cadastro'!$A$2:$H$101,4,FALSE),""))</f>
        <v/>
      </c>
      <c r="F420" s="8" t="n"/>
      <c r="G420" s="8" t="n"/>
      <c r="H420" s="8" t="n"/>
      <c r="I420" s="8" t="n"/>
      <c r="J420" s="4" t="n"/>
      <c r="K420" s="9">
        <f>IF(OR(B420="",G420="",I420=""),"",IFERROR((I420-G420)-IF(J420="",0,J420/24),""))</f>
        <v/>
      </c>
      <c r="L420" s="10">
        <f>IF(OR(B420="",F420="",G420=""),"",MAX(0,(G420-F420)*1440))</f>
        <v/>
      </c>
      <c r="M420" s="11">
        <f>IF(B420="","",IF(G420="","Falta",IF(G420&gt;F420+10/1440,"Atraso",IF(I420&lt;H420,"Saída antecipada","Presente"))))</f>
        <v/>
      </c>
      <c r="N420" s="12" t="n"/>
      <c r="O420" s="13">
        <f>IF(OR(B420="",K420=""),"",K420*24*IFERROR(VLOOKUP(B420,'Cadastro'!$A$2:$H$101,7,FALSE),0))</f>
        <v/>
      </c>
      <c r="P420" s="12" t="n"/>
    </row>
    <row r="421">
      <c r="A421" s="6" t="n"/>
      <c r="B421" s="2" t="n"/>
      <c r="C421" s="14">
        <f>IF(B421="","",IFERROR(VLOOKUP(B421,'Cadastro'!$A$2:$H$101,2,FALSE),"Não localizado"))</f>
        <v/>
      </c>
      <c r="D421" s="14">
        <f>IF(B421="","",IFERROR(VLOOKUP(B421,'Cadastro'!$A$2:$H$101,3,FALSE),""))</f>
        <v/>
      </c>
      <c r="E421" s="14">
        <f>IF(B421="","",IFERROR(VLOOKUP(B421,'Cadastro'!$A$2:$H$101,4,FALSE),""))</f>
        <v/>
      </c>
      <c r="F421" s="8" t="n"/>
      <c r="G421" s="8" t="n"/>
      <c r="H421" s="8" t="n"/>
      <c r="I421" s="8" t="n"/>
      <c r="J421" s="4" t="n"/>
      <c r="K421" s="15">
        <f>IF(OR(B421="",G421="",I421=""),"",IFERROR((I421-G421)-IF(J421="",0,J421/24),""))</f>
        <v/>
      </c>
      <c r="L421" s="16">
        <f>IF(OR(B421="",F421="",G421=""),"",MAX(0,(G421-F421)*1440))</f>
        <v/>
      </c>
      <c r="M421" s="17">
        <f>IF(B421="","",IF(G421="","Falta",IF(G421&gt;F421+10/1440,"Atraso",IF(I421&lt;H421,"Saída antecipada","Presente"))))</f>
        <v/>
      </c>
      <c r="N421" s="12" t="n"/>
      <c r="O421" s="18">
        <f>IF(OR(B421="",K421=""),"",K421*24*IFERROR(VLOOKUP(B421,'Cadastro'!$A$2:$H$101,7,FALSE),0))</f>
        <v/>
      </c>
      <c r="P421" s="12" t="n"/>
    </row>
    <row r="422">
      <c r="A422" s="6" t="n"/>
      <c r="B422" s="2" t="n"/>
      <c r="C422" s="7">
        <f>IF(B422="","",IFERROR(VLOOKUP(B422,'Cadastro'!$A$2:$H$101,2,FALSE),"Não localizado"))</f>
        <v/>
      </c>
      <c r="D422" s="7">
        <f>IF(B422="","",IFERROR(VLOOKUP(B422,'Cadastro'!$A$2:$H$101,3,FALSE),""))</f>
        <v/>
      </c>
      <c r="E422" s="7">
        <f>IF(B422="","",IFERROR(VLOOKUP(B422,'Cadastro'!$A$2:$H$101,4,FALSE),""))</f>
        <v/>
      </c>
      <c r="F422" s="8" t="n"/>
      <c r="G422" s="8" t="n"/>
      <c r="H422" s="8" t="n"/>
      <c r="I422" s="8" t="n"/>
      <c r="J422" s="4" t="n"/>
      <c r="K422" s="9">
        <f>IF(OR(B422="",G422="",I422=""),"",IFERROR((I422-G422)-IF(J422="",0,J422/24),""))</f>
        <v/>
      </c>
      <c r="L422" s="10">
        <f>IF(OR(B422="",F422="",G422=""),"",MAX(0,(G422-F422)*1440))</f>
        <v/>
      </c>
      <c r="M422" s="11">
        <f>IF(B422="","",IF(G422="","Falta",IF(G422&gt;F422+10/1440,"Atraso",IF(I422&lt;H422,"Saída antecipada","Presente"))))</f>
        <v/>
      </c>
      <c r="N422" s="12" t="n"/>
      <c r="O422" s="13">
        <f>IF(OR(B422="",K422=""),"",K422*24*IFERROR(VLOOKUP(B422,'Cadastro'!$A$2:$H$101,7,FALSE),0))</f>
        <v/>
      </c>
      <c r="P422" s="12" t="n"/>
    </row>
    <row r="423">
      <c r="A423" s="6" t="n"/>
      <c r="B423" s="2" t="n"/>
      <c r="C423" s="14">
        <f>IF(B423="","",IFERROR(VLOOKUP(B423,'Cadastro'!$A$2:$H$101,2,FALSE),"Não localizado"))</f>
        <v/>
      </c>
      <c r="D423" s="14">
        <f>IF(B423="","",IFERROR(VLOOKUP(B423,'Cadastro'!$A$2:$H$101,3,FALSE),""))</f>
        <v/>
      </c>
      <c r="E423" s="14">
        <f>IF(B423="","",IFERROR(VLOOKUP(B423,'Cadastro'!$A$2:$H$101,4,FALSE),""))</f>
        <v/>
      </c>
      <c r="F423" s="8" t="n"/>
      <c r="G423" s="8" t="n"/>
      <c r="H423" s="8" t="n"/>
      <c r="I423" s="8" t="n"/>
      <c r="J423" s="4" t="n"/>
      <c r="K423" s="15">
        <f>IF(OR(B423="",G423="",I423=""),"",IFERROR((I423-G423)-IF(J423="",0,J423/24),""))</f>
        <v/>
      </c>
      <c r="L423" s="16">
        <f>IF(OR(B423="",F423="",G423=""),"",MAX(0,(G423-F423)*1440))</f>
        <v/>
      </c>
      <c r="M423" s="17">
        <f>IF(B423="","",IF(G423="","Falta",IF(G423&gt;F423+10/1440,"Atraso",IF(I423&lt;H423,"Saída antecipada","Presente"))))</f>
        <v/>
      </c>
      <c r="N423" s="12" t="n"/>
      <c r="O423" s="18">
        <f>IF(OR(B423="",K423=""),"",K423*24*IFERROR(VLOOKUP(B423,'Cadastro'!$A$2:$H$101,7,FALSE),0))</f>
        <v/>
      </c>
      <c r="P423" s="12" t="n"/>
    </row>
    <row r="424">
      <c r="A424" s="6" t="n"/>
      <c r="B424" s="2" t="n"/>
      <c r="C424" s="7">
        <f>IF(B424="","",IFERROR(VLOOKUP(B424,'Cadastro'!$A$2:$H$101,2,FALSE),"Não localizado"))</f>
        <v/>
      </c>
      <c r="D424" s="7">
        <f>IF(B424="","",IFERROR(VLOOKUP(B424,'Cadastro'!$A$2:$H$101,3,FALSE),""))</f>
        <v/>
      </c>
      <c r="E424" s="7">
        <f>IF(B424="","",IFERROR(VLOOKUP(B424,'Cadastro'!$A$2:$H$101,4,FALSE),""))</f>
        <v/>
      </c>
      <c r="F424" s="8" t="n"/>
      <c r="G424" s="8" t="n"/>
      <c r="H424" s="8" t="n"/>
      <c r="I424" s="8" t="n"/>
      <c r="J424" s="4" t="n"/>
      <c r="K424" s="9">
        <f>IF(OR(B424="",G424="",I424=""),"",IFERROR((I424-G424)-IF(J424="",0,J424/24),""))</f>
        <v/>
      </c>
      <c r="L424" s="10">
        <f>IF(OR(B424="",F424="",G424=""),"",MAX(0,(G424-F424)*1440))</f>
        <v/>
      </c>
      <c r="M424" s="11">
        <f>IF(B424="","",IF(G424="","Falta",IF(G424&gt;F424+10/1440,"Atraso",IF(I424&lt;H424,"Saída antecipada","Presente"))))</f>
        <v/>
      </c>
      <c r="N424" s="12" t="n"/>
      <c r="O424" s="13">
        <f>IF(OR(B424="",K424=""),"",K424*24*IFERROR(VLOOKUP(B424,'Cadastro'!$A$2:$H$101,7,FALSE),0))</f>
        <v/>
      </c>
      <c r="P424" s="12" t="n"/>
    </row>
    <row r="425">
      <c r="A425" s="6" t="n"/>
      <c r="B425" s="2" t="n"/>
      <c r="C425" s="14">
        <f>IF(B425="","",IFERROR(VLOOKUP(B425,'Cadastro'!$A$2:$H$101,2,FALSE),"Não localizado"))</f>
        <v/>
      </c>
      <c r="D425" s="14">
        <f>IF(B425="","",IFERROR(VLOOKUP(B425,'Cadastro'!$A$2:$H$101,3,FALSE),""))</f>
        <v/>
      </c>
      <c r="E425" s="14">
        <f>IF(B425="","",IFERROR(VLOOKUP(B425,'Cadastro'!$A$2:$H$101,4,FALSE),""))</f>
        <v/>
      </c>
      <c r="F425" s="8" t="n"/>
      <c r="G425" s="8" t="n"/>
      <c r="H425" s="8" t="n"/>
      <c r="I425" s="8" t="n"/>
      <c r="J425" s="4" t="n"/>
      <c r="K425" s="15">
        <f>IF(OR(B425="",G425="",I425=""),"",IFERROR((I425-G425)-IF(J425="",0,J425/24),""))</f>
        <v/>
      </c>
      <c r="L425" s="16">
        <f>IF(OR(B425="",F425="",G425=""),"",MAX(0,(G425-F425)*1440))</f>
        <v/>
      </c>
      <c r="M425" s="17">
        <f>IF(B425="","",IF(G425="","Falta",IF(G425&gt;F425+10/1440,"Atraso",IF(I425&lt;H425,"Saída antecipada","Presente"))))</f>
        <v/>
      </c>
      <c r="N425" s="12" t="n"/>
      <c r="O425" s="18">
        <f>IF(OR(B425="",K425=""),"",K425*24*IFERROR(VLOOKUP(B425,'Cadastro'!$A$2:$H$101,7,FALSE),0))</f>
        <v/>
      </c>
      <c r="P425" s="12" t="n"/>
    </row>
    <row r="426">
      <c r="A426" s="6" t="n"/>
      <c r="B426" s="2" t="n"/>
      <c r="C426" s="7">
        <f>IF(B426="","",IFERROR(VLOOKUP(B426,'Cadastro'!$A$2:$H$101,2,FALSE),"Não localizado"))</f>
        <v/>
      </c>
      <c r="D426" s="7">
        <f>IF(B426="","",IFERROR(VLOOKUP(B426,'Cadastro'!$A$2:$H$101,3,FALSE),""))</f>
        <v/>
      </c>
      <c r="E426" s="7">
        <f>IF(B426="","",IFERROR(VLOOKUP(B426,'Cadastro'!$A$2:$H$101,4,FALSE),""))</f>
        <v/>
      </c>
      <c r="F426" s="8" t="n"/>
      <c r="G426" s="8" t="n"/>
      <c r="H426" s="8" t="n"/>
      <c r="I426" s="8" t="n"/>
      <c r="J426" s="4" t="n"/>
      <c r="K426" s="9">
        <f>IF(OR(B426="",G426="",I426=""),"",IFERROR((I426-G426)-IF(J426="",0,J426/24),""))</f>
        <v/>
      </c>
      <c r="L426" s="10">
        <f>IF(OR(B426="",F426="",G426=""),"",MAX(0,(G426-F426)*1440))</f>
        <v/>
      </c>
      <c r="M426" s="11">
        <f>IF(B426="","",IF(G426="","Falta",IF(G426&gt;F426+10/1440,"Atraso",IF(I426&lt;H426,"Saída antecipada","Presente"))))</f>
        <v/>
      </c>
      <c r="N426" s="12" t="n"/>
      <c r="O426" s="13">
        <f>IF(OR(B426="",K426=""),"",K426*24*IFERROR(VLOOKUP(B426,'Cadastro'!$A$2:$H$101,7,FALSE),0))</f>
        <v/>
      </c>
      <c r="P426" s="12" t="n"/>
    </row>
    <row r="427">
      <c r="A427" s="6" t="n"/>
      <c r="B427" s="2" t="n"/>
      <c r="C427" s="14">
        <f>IF(B427="","",IFERROR(VLOOKUP(B427,'Cadastro'!$A$2:$H$101,2,FALSE),"Não localizado"))</f>
        <v/>
      </c>
      <c r="D427" s="14">
        <f>IF(B427="","",IFERROR(VLOOKUP(B427,'Cadastro'!$A$2:$H$101,3,FALSE),""))</f>
        <v/>
      </c>
      <c r="E427" s="14">
        <f>IF(B427="","",IFERROR(VLOOKUP(B427,'Cadastro'!$A$2:$H$101,4,FALSE),""))</f>
        <v/>
      </c>
      <c r="F427" s="8" t="n"/>
      <c r="G427" s="8" t="n"/>
      <c r="H427" s="8" t="n"/>
      <c r="I427" s="8" t="n"/>
      <c r="J427" s="4" t="n"/>
      <c r="K427" s="15">
        <f>IF(OR(B427="",G427="",I427=""),"",IFERROR((I427-G427)-IF(J427="",0,J427/24),""))</f>
        <v/>
      </c>
      <c r="L427" s="16">
        <f>IF(OR(B427="",F427="",G427=""),"",MAX(0,(G427-F427)*1440))</f>
        <v/>
      </c>
      <c r="M427" s="17">
        <f>IF(B427="","",IF(G427="","Falta",IF(G427&gt;F427+10/1440,"Atraso",IF(I427&lt;H427,"Saída antecipada","Presente"))))</f>
        <v/>
      </c>
      <c r="N427" s="12" t="n"/>
      <c r="O427" s="18">
        <f>IF(OR(B427="",K427=""),"",K427*24*IFERROR(VLOOKUP(B427,'Cadastro'!$A$2:$H$101,7,FALSE),0))</f>
        <v/>
      </c>
      <c r="P427" s="12" t="n"/>
    </row>
    <row r="428">
      <c r="A428" s="6" t="n"/>
      <c r="B428" s="2" t="n"/>
      <c r="C428" s="7">
        <f>IF(B428="","",IFERROR(VLOOKUP(B428,'Cadastro'!$A$2:$H$101,2,FALSE),"Não localizado"))</f>
        <v/>
      </c>
      <c r="D428" s="7">
        <f>IF(B428="","",IFERROR(VLOOKUP(B428,'Cadastro'!$A$2:$H$101,3,FALSE),""))</f>
        <v/>
      </c>
      <c r="E428" s="7">
        <f>IF(B428="","",IFERROR(VLOOKUP(B428,'Cadastro'!$A$2:$H$101,4,FALSE),""))</f>
        <v/>
      </c>
      <c r="F428" s="8" t="n"/>
      <c r="G428" s="8" t="n"/>
      <c r="H428" s="8" t="n"/>
      <c r="I428" s="8" t="n"/>
      <c r="J428" s="4" t="n"/>
      <c r="K428" s="9">
        <f>IF(OR(B428="",G428="",I428=""),"",IFERROR((I428-G428)-IF(J428="",0,J428/24),""))</f>
        <v/>
      </c>
      <c r="L428" s="10">
        <f>IF(OR(B428="",F428="",G428=""),"",MAX(0,(G428-F428)*1440))</f>
        <v/>
      </c>
      <c r="M428" s="11">
        <f>IF(B428="","",IF(G428="","Falta",IF(G428&gt;F428+10/1440,"Atraso",IF(I428&lt;H428,"Saída antecipada","Presente"))))</f>
        <v/>
      </c>
      <c r="N428" s="12" t="n"/>
      <c r="O428" s="13">
        <f>IF(OR(B428="",K428=""),"",K428*24*IFERROR(VLOOKUP(B428,'Cadastro'!$A$2:$H$101,7,FALSE),0))</f>
        <v/>
      </c>
      <c r="P428" s="12" t="n"/>
    </row>
    <row r="429">
      <c r="A429" s="6" t="n"/>
      <c r="B429" s="2" t="n"/>
      <c r="C429" s="14">
        <f>IF(B429="","",IFERROR(VLOOKUP(B429,'Cadastro'!$A$2:$H$101,2,FALSE),"Não localizado"))</f>
        <v/>
      </c>
      <c r="D429" s="14">
        <f>IF(B429="","",IFERROR(VLOOKUP(B429,'Cadastro'!$A$2:$H$101,3,FALSE),""))</f>
        <v/>
      </c>
      <c r="E429" s="14">
        <f>IF(B429="","",IFERROR(VLOOKUP(B429,'Cadastro'!$A$2:$H$101,4,FALSE),""))</f>
        <v/>
      </c>
      <c r="F429" s="8" t="n"/>
      <c r="G429" s="8" t="n"/>
      <c r="H429" s="8" t="n"/>
      <c r="I429" s="8" t="n"/>
      <c r="J429" s="4" t="n"/>
      <c r="K429" s="15">
        <f>IF(OR(B429="",G429="",I429=""),"",IFERROR((I429-G429)-IF(J429="",0,J429/24),""))</f>
        <v/>
      </c>
      <c r="L429" s="16">
        <f>IF(OR(B429="",F429="",G429=""),"",MAX(0,(G429-F429)*1440))</f>
        <v/>
      </c>
      <c r="M429" s="17">
        <f>IF(B429="","",IF(G429="","Falta",IF(G429&gt;F429+10/1440,"Atraso",IF(I429&lt;H429,"Saída antecipada","Presente"))))</f>
        <v/>
      </c>
      <c r="N429" s="12" t="n"/>
      <c r="O429" s="18">
        <f>IF(OR(B429="",K429=""),"",K429*24*IFERROR(VLOOKUP(B429,'Cadastro'!$A$2:$H$101,7,FALSE),0))</f>
        <v/>
      </c>
      <c r="P429" s="12" t="n"/>
    </row>
    <row r="430">
      <c r="A430" s="6" t="n"/>
      <c r="B430" s="2" t="n"/>
      <c r="C430" s="7">
        <f>IF(B430="","",IFERROR(VLOOKUP(B430,'Cadastro'!$A$2:$H$101,2,FALSE),"Não localizado"))</f>
        <v/>
      </c>
      <c r="D430" s="7">
        <f>IF(B430="","",IFERROR(VLOOKUP(B430,'Cadastro'!$A$2:$H$101,3,FALSE),""))</f>
        <v/>
      </c>
      <c r="E430" s="7">
        <f>IF(B430="","",IFERROR(VLOOKUP(B430,'Cadastro'!$A$2:$H$101,4,FALSE),""))</f>
        <v/>
      </c>
      <c r="F430" s="8" t="n"/>
      <c r="G430" s="8" t="n"/>
      <c r="H430" s="8" t="n"/>
      <c r="I430" s="8" t="n"/>
      <c r="J430" s="4" t="n"/>
      <c r="K430" s="9">
        <f>IF(OR(B430="",G430="",I430=""),"",IFERROR((I430-G430)-IF(J430="",0,J430/24),""))</f>
        <v/>
      </c>
      <c r="L430" s="10">
        <f>IF(OR(B430="",F430="",G430=""),"",MAX(0,(G430-F430)*1440))</f>
        <v/>
      </c>
      <c r="M430" s="11">
        <f>IF(B430="","",IF(G430="","Falta",IF(G430&gt;F430+10/1440,"Atraso",IF(I430&lt;H430,"Saída antecipada","Presente"))))</f>
        <v/>
      </c>
      <c r="N430" s="12" t="n"/>
      <c r="O430" s="13">
        <f>IF(OR(B430="",K430=""),"",K430*24*IFERROR(VLOOKUP(B430,'Cadastro'!$A$2:$H$101,7,FALSE),0))</f>
        <v/>
      </c>
      <c r="P430" s="12" t="n"/>
    </row>
    <row r="431">
      <c r="A431" s="6" t="n"/>
      <c r="B431" s="2" t="n"/>
      <c r="C431" s="14">
        <f>IF(B431="","",IFERROR(VLOOKUP(B431,'Cadastro'!$A$2:$H$101,2,FALSE),"Não localizado"))</f>
        <v/>
      </c>
      <c r="D431" s="14">
        <f>IF(B431="","",IFERROR(VLOOKUP(B431,'Cadastro'!$A$2:$H$101,3,FALSE),""))</f>
        <v/>
      </c>
      <c r="E431" s="14">
        <f>IF(B431="","",IFERROR(VLOOKUP(B431,'Cadastro'!$A$2:$H$101,4,FALSE),""))</f>
        <v/>
      </c>
      <c r="F431" s="8" t="n"/>
      <c r="G431" s="8" t="n"/>
      <c r="H431" s="8" t="n"/>
      <c r="I431" s="8" t="n"/>
      <c r="J431" s="4" t="n"/>
      <c r="K431" s="15">
        <f>IF(OR(B431="",G431="",I431=""),"",IFERROR((I431-G431)-IF(J431="",0,J431/24),""))</f>
        <v/>
      </c>
      <c r="L431" s="16">
        <f>IF(OR(B431="",F431="",G431=""),"",MAX(0,(G431-F431)*1440))</f>
        <v/>
      </c>
      <c r="M431" s="17">
        <f>IF(B431="","",IF(G431="","Falta",IF(G431&gt;F431+10/1440,"Atraso",IF(I431&lt;H431,"Saída antecipada","Presente"))))</f>
        <v/>
      </c>
      <c r="N431" s="12" t="n"/>
      <c r="O431" s="18">
        <f>IF(OR(B431="",K431=""),"",K431*24*IFERROR(VLOOKUP(B431,'Cadastro'!$A$2:$H$101,7,FALSE),0))</f>
        <v/>
      </c>
      <c r="P431" s="12" t="n"/>
    </row>
    <row r="432">
      <c r="A432" s="6" t="n"/>
      <c r="B432" s="2" t="n"/>
      <c r="C432" s="7">
        <f>IF(B432="","",IFERROR(VLOOKUP(B432,'Cadastro'!$A$2:$H$101,2,FALSE),"Não localizado"))</f>
        <v/>
      </c>
      <c r="D432" s="7">
        <f>IF(B432="","",IFERROR(VLOOKUP(B432,'Cadastro'!$A$2:$H$101,3,FALSE),""))</f>
        <v/>
      </c>
      <c r="E432" s="7">
        <f>IF(B432="","",IFERROR(VLOOKUP(B432,'Cadastro'!$A$2:$H$101,4,FALSE),""))</f>
        <v/>
      </c>
      <c r="F432" s="8" t="n"/>
      <c r="G432" s="8" t="n"/>
      <c r="H432" s="8" t="n"/>
      <c r="I432" s="8" t="n"/>
      <c r="J432" s="4" t="n"/>
      <c r="K432" s="9">
        <f>IF(OR(B432="",G432="",I432=""),"",IFERROR((I432-G432)-IF(J432="",0,J432/24),""))</f>
        <v/>
      </c>
      <c r="L432" s="10">
        <f>IF(OR(B432="",F432="",G432=""),"",MAX(0,(G432-F432)*1440))</f>
        <v/>
      </c>
      <c r="M432" s="11">
        <f>IF(B432="","",IF(G432="","Falta",IF(G432&gt;F432+10/1440,"Atraso",IF(I432&lt;H432,"Saída antecipada","Presente"))))</f>
        <v/>
      </c>
      <c r="N432" s="12" t="n"/>
      <c r="O432" s="13">
        <f>IF(OR(B432="",K432=""),"",K432*24*IFERROR(VLOOKUP(B432,'Cadastro'!$A$2:$H$101,7,FALSE),0))</f>
        <v/>
      </c>
      <c r="P432" s="12" t="n"/>
    </row>
    <row r="433">
      <c r="A433" s="6" t="n"/>
      <c r="B433" s="2" t="n"/>
      <c r="C433" s="14">
        <f>IF(B433="","",IFERROR(VLOOKUP(B433,'Cadastro'!$A$2:$H$101,2,FALSE),"Não localizado"))</f>
        <v/>
      </c>
      <c r="D433" s="14">
        <f>IF(B433="","",IFERROR(VLOOKUP(B433,'Cadastro'!$A$2:$H$101,3,FALSE),""))</f>
        <v/>
      </c>
      <c r="E433" s="14">
        <f>IF(B433="","",IFERROR(VLOOKUP(B433,'Cadastro'!$A$2:$H$101,4,FALSE),""))</f>
        <v/>
      </c>
      <c r="F433" s="8" t="n"/>
      <c r="G433" s="8" t="n"/>
      <c r="H433" s="8" t="n"/>
      <c r="I433" s="8" t="n"/>
      <c r="J433" s="4" t="n"/>
      <c r="K433" s="15">
        <f>IF(OR(B433="",G433="",I433=""),"",IFERROR((I433-G433)-IF(J433="",0,J433/24),""))</f>
        <v/>
      </c>
      <c r="L433" s="16">
        <f>IF(OR(B433="",F433="",G433=""),"",MAX(0,(G433-F433)*1440))</f>
        <v/>
      </c>
      <c r="M433" s="17">
        <f>IF(B433="","",IF(G433="","Falta",IF(G433&gt;F433+10/1440,"Atraso",IF(I433&lt;H433,"Saída antecipada","Presente"))))</f>
        <v/>
      </c>
      <c r="N433" s="12" t="n"/>
      <c r="O433" s="18">
        <f>IF(OR(B433="",K433=""),"",K433*24*IFERROR(VLOOKUP(B433,'Cadastro'!$A$2:$H$101,7,FALSE),0))</f>
        <v/>
      </c>
      <c r="P433" s="12" t="n"/>
    </row>
    <row r="434">
      <c r="A434" s="6" t="n"/>
      <c r="B434" s="2" t="n"/>
      <c r="C434" s="7">
        <f>IF(B434="","",IFERROR(VLOOKUP(B434,'Cadastro'!$A$2:$H$101,2,FALSE),"Não localizado"))</f>
        <v/>
      </c>
      <c r="D434" s="7">
        <f>IF(B434="","",IFERROR(VLOOKUP(B434,'Cadastro'!$A$2:$H$101,3,FALSE),""))</f>
        <v/>
      </c>
      <c r="E434" s="7">
        <f>IF(B434="","",IFERROR(VLOOKUP(B434,'Cadastro'!$A$2:$H$101,4,FALSE),""))</f>
        <v/>
      </c>
      <c r="F434" s="8" t="n"/>
      <c r="G434" s="8" t="n"/>
      <c r="H434" s="8" t="n"/>
      <c r="I434" s="8" t="n"/>
      <c r="J434" s="4" t="n"/>
      <c r="K434" s="9">
        <f>IF(OR(B434="",G434="",I434=""),"",IFERROR((I434-G434)-IF(J434="",0,J434/24),""))</f>
        <v/>
      </c>
      <c r="L434" s="10">
        <f>IF(OR(B434="",F434="",G434=""),"",MAX(0,(G434-F434)*1440))</f>
        <v/>
      </c>
      <c r="M434" s="11">
        <f>IF(B434="","",IF(G434="","Falta",IF(G434&gt;F434+10/1440,"Atraso",IF(I434&lt;H434,"Saída antecipada","Presente"))))</f>
        <v/>
      </c>
      <c r="N434" s="12" t="n"/>
      <c r="O434" s="13">
        <f>IF(OR(B434="",K434=""),"",K434*24*IFERROR(VLOOKUP(B434,'Cadastro'!$A$2:$H$101,7,FALSE),0))</f>
        <v/>
      </c>
      <c r="P434" s="12" t="n"/>
    </row>
    <row r="435">
      <c r="A435" s="6" t="n"/>
      <c r="B435" s="2" t="n"/>
      <c r="C435" s="14">
        <f>IF(B435="","",IFERROR(VLOOKUP(B435,'Cadastro'!$A$2:$H$101,2,FALSE),"Não localizado"))</f>
        <v/>
      </c>
      <c r="D435" s="14">
        <f>IF(B435="","",IFERROR(VLOOKUP(B435,'Cadastro'!$A$2:$H$101,3,FALSE),""))</f>
        <v/>
      </c>
      <c r="E435" s="14">
        <f>IF(B435="","",IFERROR(VLOOKUP(B435,'Cadastro'!$A$2:$H$101,4,FALSE),""))</f>
        <v/>
      </c>
      <c r="F435" s="8" t="n"/>
      <c r="G435" s="8" t="n"/>
      <c r="H435" s="8" t="n"/>
      <c r="I435" s="8" t="n"/>
      <c r="J435" s="4" t="n"/>
      <c r="K435" s="15">
        <f>IF(OR(B435="",G435="",I435=""),"",IFERROR((I435-G435)-IF(J435="",0,J435/24),""))</f>
        <v/>
      </c>
      <c r="L435" s="16">
        <f>IF(OR(B435="",F435="",G435=""),"",MAX(0,(G435-F435)*1440))</f>
        <v/>
      </c>
      <c r="M435" s="17">
        <f>IF(B435="","",IF(G435="","Falta",IF(G435&gt;F435+10/1440,"Atraso",IF(I435&lt;H435,"Saída antecipada","Presente"))))</f>
        <v/>
      </c>
      <c r="N435" s="12" t="n"/>
      <c r="O435" s="18">
        <f>IF(OR(B435="",K435=""),"",K435*24*IFERROR(VLOOKUP(B435,'Cadastro'!$A$2:$H$101,7,FALSE),0))</f>
        <v/>
      </c>
      <c r="P435" s="12" t="n"/>
    </row>
    <row r="436">
      <c r="A436" s="6" t="n"/>
      <c r="B436" s="2" t="n"/>
      <c r="C436" s="7">
        <f>IF(B436="","",IFERROR(VLOOKUP(B436,'Cadastro'!$A$2:$H$101,2,FALSE),"Não localizado"))</f>
        <v/>
      </c>
      <c r="D436" s="7">
        <f>IF(B436="","",IFERROR(VLOOKUP(B436,'Cadastro'!$A$2:$H$101,3,FALSE),""))</f>
        <v/>
      </c>
      <c r="E436" s="7">
        <f>IF(B436="","",IFERROR(VLOOKUP(B436,'Cadastro'!$A$2:$H$101,4,FALSE),""))</f>
        <v/>
      </c>
      <c r="F436" s="8" t="n"/>
      <c r="G436" s="8" t="n"/>
      <c r="H436" s="8" t="n"/>
      <c r="I436" s="8" t="n"/>
      <c r="J436" s="4" t="n"/>
      <c r="K436" s="9">
        <f>IF(OR(B436="",G436="",I436=""),"",IFERROR((I436-G436)-IF(J436="",0,J436/24),""))</f>
        <v/>
      </c>
      <c r="L436" s="10">
        <f>IF(OR(B436="",F436="",G436=""),"",MAX(0,(G436-F436)*1440))</f>
        <v/>
      </c>
      <c r="M436" s="11">
        <f>IF(B436="","",IF(G436="","Falta",IF(G436&gt;F436+10/1440,"Atraso",IF(I436&lt;H436,"Saída antecipada","Presente"))))</f>
        <v/>
      </c>
      <c r="N436" s="12" t="n"/>
      <c r="O436" s="13">
        <f>IF(OR(B436="",K436=""),"",K436*24*IFERROR(VLOOKUP(B436,'Cadastro'!$A$2:$H$101,7,FALSE),0))</f>
        <v/>
      </c>
      <c r="P436" s="12" t="n"/>
    </row>
    <row r="437">
      <c r="A437" s="6" t="n"/>
      <c r="B437" s="2" t="n"/>
      <c r="C437" s="14">
        <f>IF(B437="","",IFERROR(VLOOKUP(B437,'Cadastro'!$A$2:$H$101,2,FALSE),"Não localizado"))</f>
        <v/>
      </c>
      <c r="D437" s="14">
        <f>IF(B437="","",IFERROR(VLOOKUP(B437,'Cadastro'!$A$2:$H$101,3,FALSE),""))</f>
        <v/>
      </c>
      <c r="E437" s="14">
        <f>IF(B437="","",IFERROR(VLOOKUP(B437,'Cadastro'!$A$2:$H$101,4,FALSE),""))</f>
        <v/>
      </c>
      <c r="F437" s="8" t="n"/>
      <c r="G437" s="8" t="n"/>
      <c r="H437" s="8" t="n"/>
      <c r="I437" s="8" t="n"/>
      <c r="J437" s="4" t="n"/>
      <c r="K437" s="15">
        <f>IF(OR(B437="",G437="",I437=""),"",IFERROR((I437-G437)-IF(J437="",0,J437/24),""))</f>
        <v/>
      </c>
      <c r="L437" s="16">
        <f>IF(OR(B437="",F437="",G437=""),"",MAX(0,(G437-F437)*1440))</f>
        <v/>
      </c>
      <c r="M437" s="17">
        <f>IF(B437="","",IF(G437="","Falta",IF(G437&gt;F437+10/1440,"Atraso",IF(I437&lt;H437,"Saída antecipada","Presente"))))</f>
        <v/>
      </c>
      <c r="N437" s="12" t="n"/>
      <c r="O437" s="18">
        <f>IF(OR(B437="",K437=""),"",K437*24*IFERROR(VLOOKUP(B437,'Cadastro'!$A$2:$H$101,7,FALSE),0))</f>
        <v/>
      </c>
      <c r="P437" s="12" t="n"/>
    </row>
    <row r="438">
      <c r="A438" s="6" t="n"/>
      <c r="B438" s="2" t="n"/>
      <c r="C438" s="7">
        <f>IF(B438="","",IFERROR(VLOOKUP(B438,'Cadastro'!$A$2:$H$101,2,FALSE),"Não localizado"))</f>
        <v/>
      </c>
      <c r="D438" s="7">
        <f>IF(B438="","",IFERROR(VLOOKUP(B438,'Cadastro'!$A$2:$H$101,3,FALSE),""))</f>
        <v/>
      </c>
      <c r="E438" s="7">
        <f>IF(B438="","",IFERROR(VLOOKUP(B438,'Cadastro'!$A$2:$H$101,4,FALSE),""))</f>
        <v/>
      </c>
      <c r="F438" s="8" t="n"/>
      <c r="G438" s="8" t="n"/>
      <c r="H438" s="8" t="n"/>
      <c r="I438" s="8" t="n"/>
      <c r="J438" s="4" t="n"/>
      <c r="K438" s="9">
        <f>IF(OR(B438="",G438="",I438=""),"",IFERROR((I438-G438)-IF(J438="",0,J438/24),""))</f>
        <v/>
      </c>
      <c r="L438" s="10">
        <f>IF(OR(B438="",F438="",G438=""),"",MAX(0,(G438-F438)*1440))</f>
        <v/>
      </c>
      <c r="M438" s="11">
        <f>IF(B438="","",IF(G438="","Falta",IF(G438&gt;F438+10/1440,"Atraso",IF(I438&lt;H438,"Saída antecipada","Presente"))))</f>
        <v/>
      </c>
      <c r="N438" s="12" t="n"/>
      <c r="O438" s="13">
        <f>IF(OR(B438="",K438=""),"",K438*24*IFERROR(VLOOKUP(B438,'Cadastro'!$A$2:$H$101,7,FALSE),0))</f>
        <v/>
      </c>
      <c r="P438" s="12" t="n"/>
    </row>
    <row r="439">
      <c r="A439" s="6" t="n"/>
      <c r="B439" s="2" t="n"/>
      <c r="C439" s="14">
        <f>IF(B439="","",IFERROR(VLOOKUP(B439,'Cadastro'!$A$2:$H$101,2,FALSE),"Não localizado"))</f>
        <v/>
      </c>
      <c r="D439" s="14">
        <f>IF(B439="","",IFERROR(VLOOKUP(B439,'Cadastro'!$A$2:$H$101,3,FALSE),""))</f>
        <v/>
      </c>
      <c r="E439" s="14">
        <f>IF(B439="","",IFERROR(VLOOKUP(B439,'Cadastro'!$A$2:$H$101,4,FALSE),""))</f>
        <v/>
      </c>
      <c r="F439" s="8" t="n"/>
      <c r="G439" s="8" t="n"/>
      <c r="H439" s="8" t="n"/>
      <c r="I439" s="8" t="n"/>
      <c r="J439" s="4" t="n"/>
      <c r="K439" s="15">
        <f>IF(OR(B439="",G439="",I439=""),"",IFERROR((I439-G439)-IF(J439="",0,J439/24),""))</f>
        <v/>
      </c>
      <c r="L439" s="16">
        <f>IF(OR(B439="",F439="",G439=""),"",MAX(0,(G439-F439)*1440))</f>
        <v/>
      </c>
      <c r="M439" s="17">
        <f>IF(B439="","",IF(G439="","Falta",IF(G439&gt;F439+10/1440,"Atraso",IF(I439&lt;H439,"Saída antecipada","Presente"))))</f>
        <v/>
      </c>
      <c r="N439" s="12" t="n"/>
      <c r="O439" s="18">
        <f>IF(OR(B439="",K439=""),"",K439*24*IFERROR(VLOOKUP(B439,'Cadastro'!$A$2:$H$101,7,FALSE),0))</f>
        <v/>
      </c>
      <c r="P439" s="12" t="n"/>
    </row>
    <row r="440">
      <c r="A440" s="6" t="n"/>
      <c r="B440" s="2" t="n"/>
      <c r="C440" s="7">
        <f>IF(B440="","",IFERROR(VLOOKUP(B440,'Cadastro'!$A$2:$H$101,2,FALSE),"Não localizado"))</f>
        <v/>
      </c>
      <c r="D440" s="7">
        <f>IF(B440="","",IFERROR(VLOOKUP(B440,'Cadastro'!$A$2:$H$101,3,FALSE),""))</f>
        <v/>
      </c>
      <c r="E440" s="7">
        <f>IF(B440="","",IFERROR(VLOOKUP(B440,'Cadastro'!$A$2:$H$101,4,FALSE),""))</f>
        <v/>
      </c>
      <c r="F440" s="8" t="n"/>
      <c r="G440" s="8" t="n"/>
      <c r="H440" s="8" t="n"/>
      <c r="I440" s="8" t="n"/>
      <c r="J440" s="4" t="n"/>
      <c r="K440" s="9">
        <f>IF(OR(B440="",G440="",I440=""),"",IFERROR((I440-G440)-IF(J440="",0,J440/24),""))</f>
        <v/>
      </c>
      <c r="L440" s="10">
        <f>IF(OR(B440="",F440="",G440=""),"",MAX(0,(G440-F440)*1440))</f>
        <v/>
      </c>
      <c r="M440" s="11">
        <f>IF(B440="","",IF(G440="","Falta",IF(G440&gt;F440+10/1440,"Atraso",IF(I440&lt;H440,"Saída antecipada","Presente"))))</f>
        <v/>
      </c>
      <c r="N440" s="12" t="n"/>
      <c r="O440" s="13">
        <f>IF(OR(B440="",K440=""),"",K440*24*IFERROR(VLOOKUP(B440,'Cadastro'!$A$2:$H$101,7,FALSE),0))</f>
        <v/>
      </c>
      <c r="P440" s="12" t="n"/>
    </row>
    <row r="441">
      <c r="A441" s="6" t="n"/>
      <c r="B441" s="2" t="n"/>
      <c r="C441" s="14">
        <f>IF(B441="","",IFERROR(VLOOKUP(B441,'Cadastro'!$A$2:$H$101,2,FALSE),"Não localizado"))</f>
        <v/>
      </c>
      <c r="D441" s="14">
        <f>IF(B441="","",IFERROR(VLOOKUP(B441,'Cadastro'!$A$2:$H$101,3,FALSE),""))</f>
        <v/>
      </c>
      <c r="E441" s="14">
        <f>IF(B441="","",IFERROR(VLOOKUP(B441,'Cadastro'!$A$2:$H$101,4,FALSE),""))</f>
        <v/>
      </c>
      <c r="F441" s="8" t="n"/>
      <c r="G441" s="8" t="n"/>
      <c r="H441" s="8" t="n"/>
      <c r="I441" s="8" t="n"/>
      <c r="J441" s="4" t="n"/>
      <c r="K441" s="15">
        <f>IF(OR(B441="",G441="",I441=""),"",IFERROR((I441-G441)-IF(J441="",0,J441/24),""))</f>
        <v/>
      </c>
      <c r="L441" s="16">
        <f>IF(OR(B441="",F441="",G441=""),"",MAX(0,(G441-F441)*1440))</f>
        <v/>
      </c>
      <c r="M441" s="17">
        <f>IF(B441="","",IF(G441="","Falta",IF(G441&gt;F441+10/1440,"Atraso",IF(I441&lt;H441,"Saída antecipada","Presente"))))</f>
        <v/>
      </c>
      <c r="N441" s="12" t="n"/>
      <c r="O441" s="18">
        <f>IF(OR(B441="",K441=""),"",K441*24*IFERROR(VLOOKUP(B441,'Cadastro'!$A$2:$H$101,7,FALSE),0))</f>
        <v/>
      </c>
      <c r="P441" s="12" t="n"/>
    </row>
    <row r="442">
      <c r="A442" s="6" t="n"/>
      <c r="B442" s="2" t="n"/>
      <c r="C442" s="7">
        <f>IF(B442="","",IFERROR(VLOOKUP(B442,'Cadastro'!$A$2:$H$101,2,FALSE),"Não localizado"))</f>
        <v/>
      </c>
      <c r="D442" s="7">
        <f>IF(B442="","",IFERROR(VLOOKUP(B442,'Cadastro'!$A$2:$H$101,3,FALSE),""))</f>
        <v/>
      </c>
      <c r="E442" s="7">
        <f>IF(B442="","",IFERROR(VLOOKUP(B442,'Cadastro'!$A$2:$H$101,4,FALSE),""))</f>
        <v/>
      </c>
      <c r="F442" s="8" t="n"/>
      <c r="G442" s="8" t="n"/>
      <c r="H442" s="8" t="n"/>
      <c r="I442" s="8" t="n"/>
      <c r="J442" s="4" t="n"/>
      <c r="K442" s="9">
        <f>IF(OR(B442="",G442="",I442=""),"",IFERROR((I442-G442)-IF(J442="",0,J442/24),""))</f>
        <v/>
      </c>
      <c r="L442" s="10">
        <f>IF(OR(B442="",F442="",G442=""),"",MAX(0,(G442-F442)*1440))</f>
        <v/>
      </c>
      <c r="M442" s="11">
        <f>IF(B442="","",IF(G442="","Falta",IF(G442&gt;F442+10/1440,"Atraso",IF(I442&lt;H442,"Saída antecipada","Presente"))))</f>
        <v/>
      </c>
      <c r="N442" s="12" t="n"/>
      <c r="O442" s="13">
        <f>IF(OR(B442="",K442=""),"",K442*24*IFERROR(VLOOKUP(B442,'Cadastro'!$A$2:$H$101,7,FALSE),0))</f>
        <v/>
      </c>
      <c r="P442" s="12" t="n"/>
    </row>
    <row r="443">
      <c r="A443" s="6" t="n"/>
      <c r="B443" s="2" t="n"/>
      <c r="C443" s="14">
        <f>IF(B443="","",IFERROR(VLOOKUP(B443,'Cadastro'!$A$2:$H$101,2,FALSE),"Não localizado"))</f>
        <v/>
      </c>
      <c r="D443" s="14">
        <f>IF(B443="","",IFERROR(VLOOKUP(B443,'Cadastro'!$A$2:$H$101,3,FALSE),""))</f>
        <v/>
      </c>
      <c r="E443" s="14">
        <f>IF(B443="","",IFERROR(VLOOKUP(B443,'Cadastro'!$A$2:$H$101,4,FALSE),""))</f>
        <v/>
      </c>
      <c r="F443" s="8" t="n"/>
      <c r="G443" s="8" t="n"/>
      <c r="H443" s="8" t="n"/>
      <c r="I443" s="8" t="n"/>
      <c r="J443" s="4" t="n"/>
      <c r="K443" s="15">
        <f>IF(OR(B443="",G443="",I443=""),"",IFERROR((I443-G443)-IF(J443="",0,J443/24),""))</f>
        <v/>
      </c>
      <c r="L443" s="16">
        <f>IF(OR(B443="",F443="",G443=""),"",MAX(0,(G443-F443)*1440))</f>
        <v/>
      </c>
      <c r="M443" s="17">
        <f>IF(B443="","",IF(G443="","Falta",IF(G443&gt;F443+10/1440,"Atraso",IF(I443&lt;H443,"Saída antecipada","Presente"))))</f>
        <v/>
      </c>
      <c r="N443" s="12" t="n"/>
      <c r="O443" s="18">
        <f>IF(OR(B443="",K443=""),"",K443*24*IFERROR(VLOOKUP(B443,'Cadastro'!$A$2:$H$101,7,FALSE),0))</f>
        <v/>
      </c>
      <c r="P443" s="12" t="n"/>
    </row>
    <row r="444">
      <c r="A444" s="6" t="n"/>
      <c r="B444" s="2" t="n"/>
      <c r="C444" s="7">
        <f>IF(B444="","",IFERROR(VLOOKUP(B444,'Cadastro'!$A$2:$H$101,2,FALSE),"Não localizado"))</f>
        <v/>
      </c>
      <c r="D444" s="7">
        <f>IF(B444="","",IFERROR(VLOOKUP(B444,'Cadastro'!$A$2:$H$101,3,FALSE),""))</f>
        <v/>
      </c>
      <c r="E444" s="7">
        <f>IF(B444="","",IFERROR(VLOOKUP(B444,'Cadastro'!$A$2:$H$101,4,FALSE),""))</f>
        <v/>
      </c>
      <c r="F444" s="8" t="n"/>
      <c r="G444" s="8" t="n"/>
      <c r="H444" s="8" t="n"/>
      <c r="I444" s="8" t="n"/>
      <c r="J444" s="4" t="n"/>
      <c r="K444" s="9">
        <f>IF(OR(B444="",G444="",I444=""),"",IFERROR((I444-G444)-IF(J444="",0,J444/24),""))</f>
        <v/>
      </c>
      <c r="L444" s="10">
        <f>IF(OR(B444="",F444="",G444=""),"",MAX(0,(G444-F444)*1440))</f>
        <v/>
      </c>
      <c r="M444" s="11">
        <f>IF(B444="","",IF(G444="","Falta",IF(G444&gt;F444+10/1440,"Atraso",IF(I444&lt;H444,"Saída antecipada","Presente"))))</f>
        <v/>
      </c>
      <c r="N444" s="12" t="n"/>
      <c r="O444" s="13">
        <f>IF(OR(B444="",K444=""),"",K444*24*IFERROR(VLOOKUP(B444,'Cadastro'!$A$2:$H$101,7,FALSE),0))</f>
        <v/>
      </c>
      <c r="P444" s="12" t="n"/>
    </row>
    <row r="445">
      <c r="A445" s="6" t="n"/>
      <c r="B445" s="2" t="n"/>
      <c r="C445" s="14">
        <f>IF(B445="","",IFERROR(VLOOKUP(B445,'Cadastro'!$A$2:$H$101,2,FALSE),"Não localizado"))</f>
        <v/>
      </c>
      <c r="D445" s="14">
        <f>IF(B445="","",IFERROR(VLOOKUP(B445,'Cadastro'!$A$2:$H$101,3,FALSE),""))</f>
        <v/>
      </c>
      <c r="E445" s="14">
        <f>IF(B445="","",IFERROR(VLOOKUP(B445,'Cadastro'!$A$2:$H$101,4,FALSE),""))</f>
        <v/>
      </c>
      <c r="F445" s="8" t="n"/>
      <c r="G445" s="8" t="n"/>
      <c r="H445" s="8" t="n"/>
      <c r="I445" s="8" t="n"/>
      <c r="J445" s="4" t="n"/>
      <c r="K445" s="15">
        <f>IF(OR(B445="",G445="",I445=""),"",IFERROR((I445-G445)-IF(J445="",0,J445/24),""))</f>
        <v/>
      </c>
      <c r="L445" s="16">
        <f>IF(OR(B445="",F445="",G445=""),"",MAX(0,(G445-F445)*1440))</f>
        <v/>
      </c>
      <c r="M445" s="17">
        <f>IF(B445="","",IF(G445="","Falta",IF(G445&gt;F445+10/1440,"Atraso",IF(I445&lt;H445,"Saída antecipada","Presente"))))</f>
        <v/>
      </c>
      <c r="N445" s="12" t="n"/>
      <c r="O445" s="18">
        <f>IF(OR(B445="",K445=""),"",K445*24*IFERROR(VLOOKUP(B445,'Cadastro'!$A$2:$H$101,7,FALSE),0))</f>
        <v/>
      </c>
      <c r="P445" s="12" t="n"/>
    </row>
    <row r="446">
      <c r="A446" s="6" t="n"/>
      <c r="B446" s="2" t="n"/>
      <c r="C446" s="7">
        <f>IF(B446="","",IFERROR(VLOOKUP(B446,'Cadastro'!$A$2:$H$101,2,FALSE),"Não localizado"))</f>
        <v/>
      </c>
      <c r="D446" s="7">
        <f>IF(B446="","",IFERROR(VLOOKUP(B446,'Cadastro'!$A$2:$H$101,3,FALSE),""))</f>
        <v/>
      </c>
      <c r="E446" s="7">
        <f>IF(B446="","",IFERROR(VLOOKUP(B446,'Cadastro'!$A$2:$H$101,4,FALSE),""))</f>
        <v/>
      </c>
      <c r="F446" s="8" t="n"/>
      <c r="G446" s="8" t="n"/>
      <c r="H446" s="8" t="n"/>
      <c r="I446" s="8" t="n"/>
      <c r="J446" s="4" t="n"/>
      <c r="K446" s="9">
        <f>IF(OR(B446="",G446="",I446=""),"",IFERROR((I446-G446)-IF(J446="",0,J446/24),""))</f>
        <v/>
      </c>
      <c r="L446" s="10">
        <f>IF(OR(B446="",F446="",G446=""),"",MAX(0,(G446-F446)*1440))</f>
        <v/>
      </c>
      <c r="M446" s="11">
        <f>IF(B446="","",IF(G446="","Falta",IF(G446&gt;F446+10/1440,"Atraso",IF(I446&lt;H446,"Saída antecipada","Presente"))))</f>
        <v/>
      </c>
      <c r="N446" s="12" t="n"/>
      <c r="O446" s="13">
        <f>IF(OR(B446="",K446=""),"",K446*24*IFERROR(VLOOKUP(B446,'Cadastro'!$A$2:$H$101,7,FALSE),0))</f>
        <v/>
      </c>
      <c r="P446" s="12" t="n"/>
    </row>
    <row r="447">
      <c r="A447" s="6" t="n"/>
      <c r="B447" s="2" t="n"/>
      <c r="C447" s="14">
        <f>IF(B447="","",IFERROR(VLOOKUP(B447,'Cadastro'!$A$2:$H$101,2,FALSE),"Não localizado"))</f>
        <v/>
      </c>
      <c r="D447" s="14">
        <f>IF(B447="","",IFERROR(VLOOKUP(B447,'Cadastro'!$A$2:$H$101,3,FALSE),""))</f>
        <v/>
      </c>
      <c r="E447" s="14">
        <f>IF(B447="","",IFERROR(VLOOKUP(B447,'Cadastro'!$A$2:$H$101,4,FALSE),""))</f>
        <v/>
      </c>
      <c r="F447" s="8" t="n"/>
      <c r="G447" s="8" t="n"/>
      <c r="H447" s="8" t="n"/>
      <c r="I447" s="8" t="n"/>
      <c r="J447" s="4" t="n"/>
      <c r="K447" s="15">
        <f>IF(OR(B447="",G447="",I447=""),"",IFERROR((I447-G447)-IF(J447="",0,J447/24),""))</f>
        <v/>
      </c>
      <c r="L447" s="16">
        <f>IF(OR(B447="",F447="",G447=""),"",MAX(0,(G447-F447)*1440))</f>
        <v/>
      </c>
      <c r="M447" s="17">
        <f>IF(B447="","",IF(G447="","Falta",IF(G447&gt;F447+10/1440,"Atraso",IF(I447&lt;H447,"Saída antecipada","Presente"))))</f>
        <v/>
      </c>
      <c r="N447" s="12" t="n"/>
      <c r="O447" s="18">
        <f>IF(OR(B447="",K447=""),"",K447*24*IFERROR(VLOOKUP(B447,'Cadastro'!$A$2:$H$101,7,FALSE),0))</f>
        <v/>
      </c>
      <c r="P447" s="12" t="n"/>
    </row>
    <row r="448">
      <c r="A448" s="6" t="n"/>
      <c r="B448" s="2" t="n"/>
      <c r="C448" s="7">
        <f>IF(B448="","",IFERROR(VLOOKUP(B448,'Cadastro'!$A$2:$H$101,2,FALSE),"Não localizado"))</f>
        <v/>
      </c>
      <c r="D448" s="7">
        <f>IF(B448="","",IFERROR(VLOOKUP(B448,'Cadastro'!$A$2:$H$101,3,FALSE),""))</f>
        <v/>
      </c>
      <c r="E448" s="7">
        <f>IF(B448="","",IFERROR(VLOOKUP(B448,'Cadastro'!$A$2:$H$101,4,FALSE),""))</f>
        <v/>
      </c>
      <c r="F448" s="8" t="n"/>
      <c r="G448" s="8" t="n"/>
      <c r="H448" s="8" t="n"/>
      <c r="I448" s="8" t="n"/>
      <c r="J448" s="4" t="n"/>
      <c r="K448" s="9">
        <f>IF(OR(B448="",G448="",I448=""),"",IFERROR((I448-G448)-IF(J448="",0,J448/24),""))</f>
        <v/>
      </c>
      <c r="L448" s="10">
        <f>IF(OR(B448="",F448="",G448=""),"",MAX(0,(G448-F448)*1440))</f>
        <v/>
      </c>
      <c r="M448" s="11">
        <f>IF(B448="","",IF(G448="","Falta",IF(G448&gt;F448+10/1440,"Atraso",IF(I448&lt;H448,"Saída antecipada","Presente"))))</f>
        <v/>
      </c>
      <c r="N448" s="12" t="n"/>
      <c r="O448" s="13">
        <f>IF(OR(B448="",K448=""),"",K448*24*IFERROR(VLOOKUP(B448,'Cadastro'!$A$2:$H$101,7,FALSE),0))</f>
        <v/>
      </c>
      <c r="P448" s="12" t="n"/>
    </row>
    <row r="449">
      <c r="A449" s="6" t="n"/>
      <c r="B449" s="2" t="n"/>
      <c r="C449" s="14">
        <f>IF(B449="","",IFERROR(VLOOKUP(B449,'Cadastro'!$A$2:$H$101,2,FALSE),"Não localizado"))</f>
        <v/>
      </c>
      <c r="D449" s="14">
        <f>IF(B449="","",IFERROR(VLOOKUP(B449,'Cadastro'!$A$2:$H$101,3,FALSE),""))</f>
        <v/>
      </c>
      <c r="E449" s="14">
        <f>IF(B449="","",IFERROR(VLOOKUP(B449,'Cadastro'!$A$2:$H$101,4,FALSE),""))</f>
        <v/>
      </c>
      <c r="F449" s="8" t="n"/>
      <c r="G449" s="8" t="n"/>
      <c r="H449" s="8" t="n"/>
      <c r="I449" s="8" t="n"/>
      <c r="J449" s="4" t="n"/>
      <c r="K449" s="15">
        <f>IF(OR(B449="",G449="",I449=""),"",IFERROR((I449-G449)-IF(J449="",0,J449/24),""))</f>
        <v/>
      </c>
      <c r="L449" s="16">
        <f>IF(OR(B449="",F449="",G449=""),"",MAX(0,(G449-F449)*1440))</f>
        <v/>
      </c>
      <c r="M449" s="17">
        <f>IF(B449="","",IF(G449="","Falta",IF(G449&gt;F449+10/1440,"Atraso",IF(I449&lt;H449,"Saída antecipada","Presente"))))</f>
        <v/>
      </c>
      <c r="N449" s="12" t="n"/>
      <c r="O449" s="18">
        <f>IF(OR(B449="",K449=""),"",K449*24*IFERROR(VLOOKUP(B449,'Cadastro'!$A$2:$H$101,7,FALSE),0))</f>
        <v/>
      </c>
      <c r="P449" s="12" t="n"/>
    </row>
    <row r="450">
      <c r="A450" s="6" t="n"/>
      <c r="B450" s="2" t="n"/>
      <c r="C450" s="7">
        <f>IF(B450="","",IFERROR(VLOOKUP(B450,'Cadastro'!$A$2:$H$101,2,FALSE),"Não localizado"))</f>
        <v/>
      </c>
      <c r="D450" s="7">
        <f>IF(B450="","",IFERROR(VLOOKUP(B450,'Cadastro'!$A$2:$H$101,3,FALSE),""))</f>
        <v/>
      </c>
      <c r="E450" s="7">
        <f>IF(B450="","",IFERROR(VLOOKUP(B450,'Cadastro'!$A$2:$H$101,4,FALSE),""))</f>
        <v/>
      </c>
      <c r="F450" s="8" t="n"/>
      <c r="G450" s="8" t="n"/>
      <c r="H450" s="8" t="n"/>
      <c r="I450" s="8" t="n"/>
      <c r="J450" s="4" t="n"/>
      <c r="K450" s="9">
        <f>IF(OR(B450="",G450="",I450=""),"",IFERROR((I450-G450)-IF(J450="",0,J450/24),""))</f>
        <v/>
      </c>
      <c r="L450" s="10">
        <f>IF(OR(B450="",F450="",G450=""),"",MAX(0,(G450-F450)*1440))</f>
        <v/>
      </c>
      <c r="M450" s="11">
        <f>IF(B450="","",IF(G450="","Falta",IF(G450&gt;F450+10/1440,"Atraso",IF(I450&lt;H450,"Saída antecipada","Presente"))))</f>
        <v/>
      </c>
      <c r="N450" s="12" t="n"/>
      <c r="O450" s="13">
        <f>IF(OR(B450="",K450=""),"",K450*24*IFERROR(VLOOKUP(B450,'Cadastro'!$A$2:$H$101,7,FALSE),0))</f>
        <v/>
      </c>
      <c r="P450" s="12" t="n"/>
    </row>
    <row r="451">
      <c r="A451" s="6" t="n"/>
      <c r="B451" s="2" t="n"/>
      <c r="C451" s="14">
        <f>IF(B451="","",IFERROR(VLOOKUP(B451,'Cadastro'!$A$2:$H$101,2,FALSE),"Não localizado"))</f>
        <v/>
      </c>
      <c r="D451" s="14">
        <f>IF(B451="","",IFERROR(VLOOKUP(B451,'Cadastro'!$A$2:$H$101,3,FALSE),""))</f>
        <v/>
      </c>
      <c r="E451" s="14">
        <f>IF(B451="","",IFERROR(VLOOKUP(B451,'Cadastro'!$A$2:$H$101,4,FALSE),""))</f>
        <v/>
      </c>
      <c r="F451" s="8" t="n"/>
      <c r="G451" s="8" t="n"/>
      <c r="H451" s="8" t="n"/>
      <c r="I451" s="8" t="n"/>
      <c r="J451" s="4" t="n"/>
      <c r="K451" s="15">
        <f>IF(OR(B451="",G451="",I451=""),"",IFERROR((I451-G451)-IF(J451="",0,J451/24),""))</f>
        <v/>
      </c>
      <c r="L451" s="16">
        <f>IF(OR(B451="",F451="",G451=""),"",MAX(0,(G451-F451)*1440))</f>
        <v/>
      </c>
      <c r="M451" s="17">
        <f>IF(B451="","",IF(G451="","Falta",IF(G451&gt;F451+10/1440,"Atraso",IF(I451&lt;H451,"Saída antecipada","Presente"))))</f>
        <v/>
      </c>
      <c r="N451" s="12" t="n"/>
      <c r="O451" s="18">
        <f>IF(OR(B451="",K451=""),"",K451*24*IFERROR(VLOOKUP(B451,'Cadastro'!$A$2:$H$101,7,FALSE),0))</f>
        <v/>
      </c>
      <c r="P451" s="12" t="n"/>
    </row>
    <row r="452">
      <c r="A452" s="6" t="n"/>
      <c r="B452" s="2" t="n"/>
      <c r="C452" s="7">
        <f>IF(B452="","",IFERROR(VLOOKUP(B452,'Cadastro'!$A$2:$H$101,2,FALSE),"Não localizado"))</f>
        <v/>
      </c>
      <c r="D452" s="7">
        <f>IF(B452="","",IFERROR(VLOOKUP(B452,'Cadastro'!$A$2:$H$101,3,FALSE),""))</f>
        <v/>
      </c>
      <c r="E452" s="7">
        <f>IF(B452="","",IFERROR(VLOOKUP(B452,'Cadastro'!$A$2:$H$101,4,FALSE),""))</f>
        <v/>
      </c>
      <c r="F452" s="8" t="n"/>
      <c r="G452" s="8" t="n"/>
      <c r="H452" s="8" t="n"/>
      <c r="I452" s="8" t="n"/>
      <c r="J452" s="4" t="n"/>
      <c r="K452" s="9">
        <f>IF(OR(B452="",G452="",I452=""),"",IFERROR((I452-G452)-IF(J452="",0,J452/24),""))</f>
        <v/>
      </c>
      <c r="L452" s="10">
        <f>IF(OR(B452="",F452="",G452=""),"",MAX(0,(G452-F452)*1440))</f>
        <v/>
      </c>
      <c r="M452" s="11">
        <f>IF(B452="","",IF(G452="","Falta",IF(G452&gt;F452+10/1440,"Atraso",IF(I452&lt;H452,"Saída antecipada","Presente"))))</f>
        <v/>
      </c>
      <c r="N452" s="12" t="n"/>
      <c r="O452" s="13">
        <f>IF(OR(B452="",K452=""),"",K452*24*IFERROR(VLOOKUP(B452,'Cadastro'!$A$2:$H$101,7,FALSE),0))</f>
        <v/>
      </c>
      <c r="P452" s="12" t="n"/>
    </row>
    <row r="453">
      <c r="A453" s="6" t="n"/>
      <c r="B453" s="2" t="n"/>
      <c r="C453" s="14">
        <f>IF(B453="","",IFERROR(VLOOKUP(B453,'Cadastro'!$A$2:$H$101,2,FALSE),"Não localizado"))</f>
        <v/>
      </c>
      <c r="D453" s="14">
        <f>IF(B453="","",IFERROR(VLOOKUP(B453,'Cadastro'!$A$2:$H$101,3,FALSE),""))</f>
        <v/>
      </c>
      <c r="E453" s="14">
        <f>IF(B453="","",IFERROR(VLOOKUP(B453,'Cadastro'!$A$2:$H$101,4,FALSE),""))</f>
        <v/>
      </c>
      <c r="F453" s="8" t="n"/>
      <c r="G453" s="8" t="n"/>
      <c r="H453" s="8" t="n"/>
      <c r="I453" s="8" t="n"/>
      <c r="J453" s="4" t="n"/>
      <c r="K453" s="15">
        <f>IF(OR(B453="",G453="",I453=""),"",IFERROR((I453-G453)-IF(J453="",0,J453/24),""))</f>
        <v/>
      </c>
      <c r="L453" s="16">
        <f>IF(OR(B453="",F453="",G453=""),"",MAX(0,(G453-F453)*1440))</f>
        <v/>
      </c>
      <c r="M453" s="17">
        <f>IF(B453="","",IF(G453="","Falta",IF(G453&gt;F453+10/1440,"Atraso",IF(I453&lt;H453,"Saída antecipada","Presente"))))</f>
        <v/>
      </c>
      <c r="N453" s="12" t="n"/>
      <c r="O453" s="18">
        <f>IF(OR(B453="",K453=""),"",K453*24*IFERROR(VLOOKUP(B453,'Cadastro'!$A$2:$H$101,7,FALSE),0))</f>
        <v/>
      </c>
      <c r="P453" s="12" t="n"/>
    </row>
    <row r="454">
      <c r="A454" s="6" t="n"/>
      <c r="B454" s="2" t="n"/>
      <c r="C454" s="7">
        <f>IF(B454="","",IFERROR(VLOOKUP(B454,'Cadastro'!$A$2:$H$101,2,FALSE),"Não localizado"))</f>
        <v/>
      </c>
      <c r="D454" s="7">
        <f>IF(B454="","",IFERROR(VLOOKUP(B454,'Cadastro'!$A$2:$H$101,3,FALSE),""))</f>
        <v/>
      </c>
      <c r="E454" s="7">
        <f>IF(B454="","",IFERROR(VLOOKUP(B454,'Cadastro'!$A$2:$H$101,4,FALSE),""))</f>
        <v/>
      </c>
      <c r="F454" s="8" t="n"/>
      <c r="G454" s="8" t="n"/>
      <c r="H454" s="8" t="n"/>
      <c r="I454" s="8" t="n"/>
      <c r="J454" s="4" t="n"/>
      <c r="K454" s="9">
        <f>IF(OR(B454="",G454="",I454=""),"",IFERROR((I454-G454)-IF(J454="",0,J454/24),""))</f>
        <v/>
      </c>
      <c r="L454" s="10">
        <f>IF(OR(B454="",F454="",G454=""),"",MAX(0,(G454-F454)*1440))</f>
        <v/>
      </c>
      <c r="M454" s="11">
        <f>IF(B454="","",IF(G454="","Falta",IF(G454&gt;F454+10/1440,"Atraso",IF(I454&lt;H454,"Saída antecipada","Presente"))))</f>
        <v/>
      </c>
      <c r="N454" s="12" t="n"/>
      <c r="O454" s="13">
        <f>IF(OR(B454="",K454=""),"",K454*24*IFERROR(VLOOKUP(B454,'Cadastro'!$A$2:$H$101,7,FALSE),0))</f>
        <v/>
      </c>
      <c r="P454" s="12" t="n"/>
    </row>
    <row r="455">
      <c r="A455" s="6" t="n"/>
      <c r="B455" s="2" t="n"/>
      <c r="C455" s="14">
        <f>IF(B455="","",IFERROR(VLOOKUP(B455,'Cadastro'!$A$2:$H$101,2,FALSE),"Não localizado"))</f>
        <v/>
      </c>
      <c r="D455" s="14">
        <f>IF(B455="","",IFERROR(VLOOKUP(B455,'Cadastro'!$A$2:$H$101,3,FALSE),""))</f>
        <v/>
      </c>
      <c r="E455" s="14">
        <f>IF(B455="","",IFERROR(VLOOKUP(B455,'Cadastro'!$A$2:$H$101,4,FALSE),""))</f>
        <v/>
      </c>
      <c r="F455" s="8" t="n"/>
      <c r="G455" s="8" t="n"/>
      <c r="H455" s="8" t="n"/>
      <c r="I455" s="8" t="n"/>
      <c r="J455" s="4" t="n"/>
      <c r="K455" s="15">
        <f>IF(OR(B455="",G455="",I455=""),"",IFERROR((I455-G455)-IF(J455="",0,J455/24),""))</f>
        <v/>
      </c>
      <c r="L455" s="16">
        <f>IF(OR(B455="",F455="",G455=""),"",MAX(0,(G455-F455)*1440))</f>
        <v/>
      </c>
      <c r="M455" s="17">
        <f>IF(B455="","",IF(G455="","Falta",IF(G455&gt;F455+10/1440,"Atraso",IF(I455&lt;H455,"Saída antecipada","Presente"))))</f>
        <v/>
      </c>
      <c r="N455" s="12" t="n"/>
      <c r="O455" s="18">
        <f>IF(OR(B455="",K455=""),"",K455*24*IFERROR(VLOOKUP(B455,'Cadastro'!$A$2:$H$101,7,FALSE),0))</f>
        <v/>
      </c>
      <c r="P455" s="12" t="n"/>
    </row>
    <row r="456">
      <c r="A456" s="6" t="n"/>
      <c r="B456" s="2" t="n"/>
      <c r="C456" s="7">
        <f>IF(B456="","",IFERROR(VLOOKUP(B456,'Cadastro'!$A$2:$H$101,2,FALSE),"Não localizado"))</f>
        <v/>
      </c>
      <c r="D456" s="7">
        <f>IF(B456="","",IFERROR(VLOOKUP(B456,'Cadastro'!$A$2:$H$101,3,FALSE),""))</f>
        <v/>
      </c>
      <c r="E456" s="7">
        <f>IF(B456="","",IFERROR(VLOOKUP(B456,'Cadastro'!$A$2:$H$101,4,FALSE),""))</f>
        <v/>
      </c>
      <c r="F456" s="8" t="n"/>
      <c r="G456" s="8" t="n"/>
      <c r="H456" s="8" t="n"/>
      <c r="I456" s="8" t="n"/>
      <c r="J456" s="4" t="n"/>
      <c r="K456" s="9">
        <f>IF(OR(B456="",G456="",I456=""),"",IFERROR((I456-G456)-IF(J456="",0,J456/24),""))</f>
        <v/>
      </c>
      <c r="L456" s="10">
        <f>IF(OR(B456="",F456="",G456=""),"",MAX(0,(G456-F456)*1440))</f>
        <v/>
      </c>
      <c r="M456" s="11">
        <f>IF(B456="","",IF(G456="","Falta",IF(G456&gt;F456+10/1440,"Atraso",IF(I456&lt;H456,"Saída antecipada","Presente"))))</f>
        <v/>
      </c>
      <c r="N456" s="12" t="n"/>
      <c r="O456" s="13">
        <f>IF(OR(B456="",K456=""),"",K456*24*IFERROR(VLOOKUP(B456,'Cadastro'!$A$2:$H$101,7,FALSE),0))</f>
        <v/>
      </c>
      <c r="P456" s="12" t="n"/>
    </row>
    <row r="457">
      <c r="A457" s="6" t="n"/>
      <c r="B457" s="2" t="n"/>
      <c r="C457" s="14">
        <f>IF(B457="","",IFERROR(VLOOKUP(B457,'Cadastro'!$A$2:$H$101,2,FALSE),"Não localizado"))</f>
        <v/>
      </c>
      <c r="D457" s="14">
        <f>IF(B457="","",IFERROR(VLOOKUP(B457,'Cadastro'!$A$2:$H$101,3,FALSE),""))</f>
        <v/>
      </c>
      <c r="E457" s="14">
        <f>IF(B457="","",IFERROR(VLOOKUP(B457,'Cadastro'!$A$2:$H$101,4,FALSE),""))</f>
        <v/>
      </c>
      <c r="F457" s="8" t="n"/>
      <c r="G457" s="8" t="n"/>
      <c r="H457" s="8" t="n"/>
      <c r="I457" s="8" t="n"/>
      <c r="J457" s="4" t="n"/>
      <c r="K457" s="15">
        <f>IF(OR(B457="",G457="",I457=""),"",IFERROR((I457-G457)-IF(J457="",0,J457/24),""))</f>
        <v/>
      </c>
      <c r="L457" s="16">
        <f>IF(OR(B457="",F457="",G457=""),"",MAX(0,(G457-F457)*1440))</f>
        <v/>
      </c>
      <c r="M457" s="17">
        <f>IF(B457="","",IF(G457="","Falta",IF(G457&gt;F457+10/1440,"Atraso",IF(I457&lt;H457,"Saída antecipada","Presente"))))</f>
        <v/>
      </c>
      <c r="N457" s="12" t="n"/>
      <c r="O457" s="18">
        <f>IF(OR(B457="",K457=""),"",K457*24*IFERROR(VLOOKUP(B457,'Cadastro'!$A$2:$H$101,7,FALSE),0))</f>
        <v/>
      </c>
      <c r="P457" s="12" t="n"/>
    </row>
    <row r="458">
      <c r="A458" s="6" t="n"/>
      <c r="B458" s="2" t="n"/>
      <c r="C458" s="7">
        <f>IF(B458="","",IFERROR(VLOOKUP(B458,'Cadastro'!$A$2:$H$101,2,FALSE),"Não localizado"))</f>
        <v/>
      </c>
      <c r="D458" s="7">
        <f>IF(B458="","",IFERROR(VLOOKUP(B458,'Cadastro'!$A$2:$H$101,3,FALSE),""))</f>
        <v/>
      </c>
      <c r="E458" s="7">
        <f>IF(B458="","",IFERROR(VLOOKUP(B458,'Cadastro'!$A$2:$H$101,4,FALSE),""))</f>
        <v/>
      </c>
      <c r="F458" s="8" t="n"/>
      <c r="G458" s="8" t="n"/>
      <c r="H458" s="8" t="n"/>
      <c r="I458" s="8" t="n"/>
      <c r="J458" s="4" t="n"/>
      <c r="K458" s="9">
        <f>IF(OR(B458="",G458="",I458=""),"",IFERROR((I458-G458)-IF(J458="",0,J458/24),""))</f>
        <v/>
      </c>
      <c r="L458" s="10">
        <f>IF(OR(B458="",F458="",G458=""),"",MAX(0,(G458-F458)*1440))</f>
        <v/>
      </c>
      <c r="M458" s="11">
        <f>IF(B458="","",IF(G458="","Falta",IF(G458&gt;F458+10/1440,"Atraso",IF(I458&lt;H458,"Saída antecipada","Presente"))))</f>
        <v/>
      </c>
      <c r="N458" s="12" t="n"/>
      <c r="O458" s="13">
        <f>IF(OR(B458="",K458=""),"",K458*24*IFERROR(VLOOKUP(B458,'Cadastro'!$A$2:$H$101,7,FALSE),0))</f>
        <v/>
      </c>
      <c r="P458" s="12" t="n"/>
    </row>
    <row r="459">
      <c r="A459" s="6" t="n"/>
      <c r="B459" s="2" t="n"/>
      <c r="C459" s="14">
        <f>IF(B459="","",IFERROR(VLOOKUP(B459,'Cadastro'!$A$2:$H$101,2,FALSE),"Não localizado"))</f>
        <v/>
      </c>
      <c r="D459" s="14">
        <f>IF(B459="","",IFERROR(VLOOKUP(B459,'Cadastro'!$A$2:$H$101,3,FALSE),""))</f>
        <v/>
      </c>
      <c r="E459" s="14">
        <f>IF(B459="","",IFERROR(VLOOKUP(B459,'Cadastro'!$A$2:$H$101,4,FALSE),""))</f>
        <v/>
      </c>
      <c r="F459" s="8" t="n"/>
      <c r="G459" s="8" t="n"/>
      <c r="H459" s="8" t="n"/>
      <c r="I459" s="8" t="n"/>
      <c r="J459" s="4" t="n"/>
      <c r="K459" s="15">
        <f>IF(OR(B459="",G459="",I459=""),"",IFERROR((I459-G459)-IF(J459="",0,J459/24),""))</f>
        <v/>
      </c>
      <c r="L459" s="16">
        <f>IF(OR(B459="",F459="",G459=""),"",MAX(0,(G459-F459)*1440))</f>
        <v/>
      </c>
      <c r="M459" s="17">
        <f>IF(B459="","",IF(G459="","Falta",IF(G459&gt;F459+10/1440,"Atraso",IF(I459&lt;H459,"Saída antecipada","Presente"))))</f>
        <v/>
      </c>
      <c r="N459" s="12" t="n"/>
      <c r="O459" s="18">
        <f>IF(OR(B459="",K459=""),"",K459*24*IFERROR(VLOOKUP(B459,'Cadastro'!$A$2:$H$101,7,FALSE),0))</f>
        <v/>
      </c>
      <c r="P459" s="12" t="n"/>
    </row>
    <row r="460">
      <c r="A460" s="6" t="n"/>
      <c r="B460" s="2" t="n"/>
      <c r="C460" s="7">
        <f>IF(B460="","",IFERROR(VLOOKUP(B460,'Cadastro'!$A$2:$H$101,2,FALSE),"Não localizado"))</f>
        <v/>
      </c>
      <c r="D460" s="7">
        <f>IF(B460="","",IFERROR(VLOOKUP(B460,'Cadastro'!$A$2:$H$101,3,FALSE),""))</f>
        <v/>
      </c>
      <c r="E460" s="7">
        <f>IF(B460="","",IFERROR(VLOOKUP(B460,'Cadastro'!$A$2:$H$101,4,FALSE),""))</f>
        <v/>
      </c>
      <c r="F460" s="8" t="n"/>
      <c r="G460" s="8" t="n"/>
      <c r="H460" s="8" t="n"/>
      <c r="I460" s="8" t="n"/>
      <c r="J460" s="4" t="n"/>
      <c r="K460" s="9">
        <f>IF(OR(B460="",G460="",I460=""),"",IFERROR((I460-G460)-IF(J460="",0,J460/24),""))</f>
        <v/>
      </c>
      <c r="L460" s="10">
        <f>IF(OR(B460="",F460="",G460=""),"",MAX(0,(G460-F460)*1440))</f>
        <v/>
      </c>
      <c r="M460" s="11">
        <f>IF(B460="","",IF(G460="","Falta",IF(G460&gt;F460+10/1440,"Atraso",IF(I460&lt;H460,"Saída antecipada","Presente"))))</f>
        <v/>
      </c>
      <c r="N460" s="12" t="n"/>
      <c r="O460" s="13">
        <f>IF(OR(B460="",K460=""),"",K460*24*IFERROR(VLOOKUP(B460,'Cadastro'!$A$2:$H$101,7,FALSE),0))</f>
        <v/>
      </c>
      <c r="P460" s="12" t="n"/>
    </row>
    <row r="461">
      <c r="A461" s="6" t="n"/>
      <c r="B461" s="2" t="n"/>
      <c r="C461" s="14">
        <f>IF(B461="","",IFERROR(VLOOKUP(B461,'Cadastro'!$A$2:$H$101,2,FALSE),"Não localizado"))</f>
        <v/>
      </c>
      <c r="D461" s="14">
        <f>IF(B461="","",IFERROR(VLOOKUP(B461,'Cadastro'!$A$2:$H$101,3,FALSE),""))</f>
        <v/>
      </c>
      <c r="E461" s="14">
        <f>IF(B461="","",IFERROR(VLOOKUP(B461,'Cadastro'!$A$2:$H$101,4,FALSE),""))</f>
        <v/>
      </c>
      <c r="F461" s="8" t="n"/>
      <c r="G461" s="8" t="n"/>
      <c r="H461" s="8" t="n"/>
      <c r="I461" s="8" t="n"/>
      <c r="J461" s="4" t="n"/>
      <c r="K461" s="15">
        <f>IF(OR(B461="",G461="",I461=""),"",IFERROR((I461-G461)-IF(J461="",0,J461/24),""))</f>
        <v/>
      </c>
      <c r="L461" s="16">
        <f>IF(OR(B461="",F461="",G461=""),"",MAX(0,(G461-F461)*1440))</f>
        <v/>
      </c>
      <c r="M461" s="17">
        <f>IF(B461="","",IF(G461="","Falta",IF(G461&gt;F461+10/1440,"Atraso",IF(I461&lt;H461,"Saída antecipada","Presente"))))</f>
        <v/>
      </c>
      <c r="N461" s="12" t="n"/>
      <c r="O461" s="18">
        <f>IF(OR(B461="",K461=""),"",K461*24*IFERROR(VLOOKUP(B461,'Cadastro'!$A$2:$H$101,7,FALSE),0))</f>
        <v/>
      </c>
      <c r="P461" s="12" t="n"/>
    </row>
    <row r="462">
      <c r="A462" s="6" t="n"/>
      <c r="B462" s="2" t="n"/>
      <c r="C462" s="7">
        <f>IF(B462="","",IFERROR(VLOOKUP(B462,'Cadastro'!$A$2:$H$101,2,FALSE),"Não localizado"))</f>
        <v/>
      </c>
      <c r="D462" s="7">
        <f>IF(B462="","",IFERROR(VLOOKUP(B462,'Cadastro'!$A$2:$H$101,3,FALSE),""))</f>
        <v/>
      </c>
      <c r="E462" s="7">
        <f>IF(B462="","",IFERROR(VLOOKUP(B462,'Cadastro'!$A$2:$H$101,4,FALSE),""))</f>
        <v/>
      </c>
      <c r="F462" s="8" t="n"/>
      <c r="G462" s="8" t="n"/>
      <c r="H462" s="8" t="n"/>
      <c r="I462" s="8" t="n"/>
      <c r="J462" s="4" t="n"/>
      <c r="K462" s="9">
        <f>IF(OR(B462="",G462="",I462=""),"",IFERROR((I462-G462)-IF(J462="",0,J462/24),""))</f>
        <v/>
      </c>
      <c r="L462" s="10">
        <f>IF(OR(B462="",F462="",G462=""),"",MAX(0,(G462-F462)*1440))</f>
        <v/>
      </c>
      <c r="M462" s="11">
        <f>IF(B462="","",IF(G462="","Falta",IF(G462&gt;F462+10/1440,"Atraso",IF(I462&lt;H462,"Saída antecipada","Presente"))))</f>
        <v/>
      </c>
      <c r="N462" s="12" t="n"/>
      <c r="O462" s="13">
        <f>IF(OR(B462="",K462=""),"",K462*24*IFERROR(VLOOKUP(B462,'Cadastro'!$A$2:$H$101,7,FALSE),0))</f>
        <v/>
      </c>
      <c r="P462" s="12" t="n"/>
    </row>
    <row r="463">
      <c r="A463" s="6" t="n"/>
      <c r="B463" s="2" t="n"/>
      <c r="C463" s="14">
        <f>IF(B463="","",IFERROR(VLOOKUP(B463,'Cadastro'!$A$2:$H$101,2,FALSE),"Não localizado"))</f>
        <v/>
      </c>
      <c r="D463" s="14">
        <f>IF(B463="","",IFERROR(VLOOKUP(B463,'Cadastro'!$A$2:$H$101,3,FALSE),""))</f>
        <v/>
      </c>
      <c r="E463" s="14">
        <f>IF(B463="","",IFERROR(VLOOKUP(B463,'Cadastro'!$A$2:$H$101,4,FALSE),""))</f>
        <v/>
      </c>
      <c r="F463" s="8" t="n"/>
      <c r="G463" s="8" t="n"/>
      <c r="H463" s="8" t="n"/>
      <c r="I463" s="8" t="n"/>
      <c r="J463" s="4" t="n"/>
      <c r="K463" s="15">
        <f>IF(OR(B463="",G463="",I463=""),"",IFERROR((I463-G463)-IF(J463="",0,J463/24),""))</f>
        <v/>
      </c>
      <c r="L463" s="16">
        <f>IF(OR(B463="",F463="",G463=""),"",MAX(0,(G463-F463)*1440))</f>
        <v/>
      </c>
      <c r="M463" s="17">
        <f>IF(B463="","",IF(G463="","Falta",IF(G463&gt;F463+10/1440,"Atraso",IF(I463&lt;H463,"Saída antecipada","Presente"))))</f>
        <v/>
      </c>
      <c r="N463" s="12" t="n"/>
      <c r="O463" s="18">
        <f>IF(OR(B463="",K463=""),"",K463*24*IFERROR(VLOOKUP(B463,'Cadastro'!$A$2:$H$101,7,FALSE),0))</f>
        <v/>
      </c>
      <c r="P463" s="12" t="n"/>
    </row>
    <row r="464">
      <c r="A464" s="6" t="n"/>
      <c r="B464" s="2" t="n"/>
      <c r="C464" s="7">
        <f>IF(B464="","",IFERROR(VLOOKUP(B464,'Cadastro'!$A$2:$H$101,2,FALSE),"Não localizado"))</f>
        <v/>
      </c>
      <c r="D464" s="7">
        <f>IF(B464="","",IFERROR(VLOOKUP(B464,'Cadastro'!$A$2:$H$101,3,FALSE),""))</f>
        <v/>
      </c>
      <c r="E464" s="7">
        <f>IF(B464="","",IFERROR(VLOOKUP(B464,'Cadastro'!$A$2:$H$101,4,FALSE),""))</f>
        <v/>
      </c>
      <c r="F464" s="8" t="n"/>
      <c r="G464" s="8" t="n"/>
      <c r="H464" s="8" t="n"/>
      <c r="I464" s="8" t="n"/>
      <c r="J464" s="4" t="n"/>
      <c r="K464" s="9">
        <f>IF(OR(B464="",G464="",I464=""),"",IFERROR((I464-G464)-IF(J464="",0,J464/24),""))</f>
        <v/>
      </c>
      <c r="L464" s="10">
        <f>IF(OR(B464="",F464="",G464=""),"",MAX(0,(G464-F464)*1440))</f>
        <v/>
      </c>
      <c r="M464" s="11">
        <f>IF(B464="","",IF(G464="","Falta",IF(G464&gt;F464+10/1440,"Atraso",IF(I464&lt;H464,"Saída antecipada","Presente"))))</f>
        <v/>
      </c>
      <c r="N464" s="12" t="n"/>
      <c r="O464" s="13">
        <f>IF(OR(B464="",K464=""),"",K464*24*IFERROR(VLOOKUP(B464,'Cadastro'!$A$2:$H$101,7,FALSE),0))</f>
        <v/>
      </c>
      <c r="P464" s="12" t="n"/>
    </row>
    <row r="465">
      <c r="A465" s="6" t="n"/>
      <c r="B465" s="2" t="n"/>
      <c r="C465" s="14">
        <f>IF(B465="","",IFERROR(VLOOKUP(B465,'Cadastro'!$A$2:$H$101,2,FALSE),"Não localizado"))</f>
        <v/>
      </c>
      <c r="D465" s="14">
        <f>IF(B465="","",IFERROR(VLOOKUP(B465,'Cadastro'!$A$2:$H$101,3,FALSE),""))</f>
        <v/>
      </c>
      <c r="E465" s="14">
        <f>IF(B465="","",IFERROR(VLOOKUP(B465,'Cadastro'!$A$2:$H$101,4,FALSE),""))</f>
        <v/>
      </c>
      <c r="F465" s="8" t="n"/>
      <c r="G465" s="8" t="n"/>
      <c r="H465" s="8" t="n"/>
      <c r="I465" s="8" t="n"/>
      <c r="J465" s="4" t="n"/>
      <c r="K465" s="15">
        <f>IF(OR(B465="",G465="",I465=""),"",IFERROR((I465-G465)-IF(J465="",0,J465/24),""))</f>
        <v/>
      </c>
      <c r="L465" s="16">
        <f>IF(OR(B465="",F465="",G465=""),"",MAX(0,(G465-F465)*1440))</f>
        <v/>
      </c>
      <c r="M465" s="17">
        <f>IF(B465="","",IF(G465="","Falta",IF(G465&gt;F465+10/1440,"Atraso",IF(I465&lt;H465,"Saída antecipada","Presente"))))</f>
        <v/>
      </c>
      <c r="N465" s="12" t="n"/>
      <c r="O465" s="18">
        <f>IF(OR(B465="",K465=""),"",K465*24*IFERROR(VLOOKUP(B465,'Cadastro'!$A$2:$H$101,7,FALSE),0))</f>
        <v/>
      </c>
      <c r="P465" s="12" t="n"/>
    </row>
    <row r="466">
      <c r="A466" s="6" t="n"/>
      <c r="B466" s="2" t="n"/>
      <c r="C466" s="7">
        <f>IF(B466="","",IFERROR(VLOOKUP(B466,'Cadastro'!$A$2:$H$101,2,FALSE),"Não localizado"))</f>
        <v/>
      </c>
      <c r="D466" s="7">
        <f>IF(B466="","",IFERROR(VLOOKUP(B466,'Cadastro'!$A$2:$H$101,3,FALSE),""))</f>
        <v/>
      </c>
      <c r="E466" s="7">
        <f>IF(B466="","",IFERROR(VLOOKUP(B466,'Cadastro'!$A$2:$H$101,4,FALSE),""))</f>
        <v/>
      </c>
      <c r="F466" s="8" t="n"/>
      <c r="G466" s="8" t="n"/>
      <c r="H466" s="8" t="n"/>
      <c r="I466" s="8" t="n"/>
      <c r="J466" s="4" t="n"/>
      <c r="K466" s="9">
        <f>IF(OR(B466="",G466="",I466=""),"",IFERROR((I466-G466)-IF(J466="",0,J466/24),""))</f>
        <v/>
      </c>
      <c r="L466" s="10">
        <f>IF(OR(B466="",F466="",G466=""),"",MAX(0,(G466-F466)*1440))</f>
        <v/>
      </c>
      <c r="M466" s="11">
        <f>IF(B466="","",IF(G466="","Falta",IF(G466&gt;F466+10/1440,"Atraso",IF(I466&lt;H466,"Saída antecipada","Presente"))))</f>
        <v/>
      </c>
      <c r="N466" s="12" t="n"/>
      <c r="O466" s="13">
        <f>IF(OR(B466="",K466=""),"",K466*24*IFERROR(VLOOKUP(B466,'Cadastro'!$A$2:$H$101,7,FALSE),0))</f>
        <v/>
      </c>
      <c r="P466" s="12" t="n"/>
    </row>
    <row r="467">
      <c r="A467" s="6" t="n"/>
      <c r="B467" s="2" t="n"/>
      <c r="C467" s="14">
        <f>IF(B467="","",IFERROR(VLOOKUP(B467,'Cadastro'!$A$2:$H$101,2,FALSE),"Não localizado"))</f>
        <v/>
      </c>
      <c r="D467" s="14">
        <f>IF(B467="","",IFERROR(VLOOKUP(B467,'Cadastro'!$A$2:$H$101,3,FALSE),""))</f>
        <v/>
      </c>
      <c r="E467" s="14">
        <f>IF(B467="","",IFERROR(VLOOKUP(B467,'Cadastro'!$A$2:$H$101,4,FALSE),""))</f>
        <v/>
      </c>
      <c r="F467" s="8" t="n"/>
      <c r="G467" s="8" t="n"/>
      <c r="H467" s="8" t="n"/>
      <c r="I467" s="8" t="n"/>
      <c r="J467" s="4" t="n"/>
      <c r="K467" s="15">
        <f>IF(OR(B467="",G467="",I467=""),"",IFERROR((I467-G467)-IF(J467="",0,J467/24),""))</f>
        <v/>
      </c>
      <c r="L467" s="16">
        <f>IF(OR(B467="",F467="",G467=""),"",MAX(0,(G467-F467)*1440))</f>
        <v/>
      </c>
      <c r="M467" s="17">
        <f>IF(B467="","",IF(G467="","Falta",IF(G467&gt;F467+10/1440,"Atraso",IF(I467&lt;H467,"Saída antecipada","Presente"))))</f>
        <v/>
      </c>
      <c r="N467" s="12" t="n"/>
      <c r="O467" s="18">
        <f>IF(OR(B467="",K467=""),"",K467*24*IFERROR(VLOOKUP(B467,'Cadastro'!$A$2:$H$101,7,FALSE),0))</f>
        <v/>
      </c>
      <c r="P467" s="12" t="n"/>
    </row>
    <row r="468">
      <c r="A468" s="6" t="n"/>
      <c r="B468" s="2" t="n"/>
      <c r="C468" s="7">
        <f>IF(B468="","",IFERROR(VLOOKUP(B468,'Cadastro'!$A$2:$H$101,2,FALSE),"Não localizado"))</f>
        <v/>
      </c>
      <c r="D468" s="7">
        <f>IF(B468="","",IFERROR(VLOOKUP(B468,'Cadastro'!$A$2:$H$101,3,FALSE),""))</f>
        <v/>
      </c>
      <c r="E468" s="7">
        <f>IF(B468="","",IFERROR(VLOOKUP(B468,'Cadastro'!$A$2:$H$101,4,FALSE),""))</f>
        <v/>
      </c>
      <c r="F468" s="8" t="n"/>
      <c r="G468" s="8" t="n"/>
      <c r="H468" s="8" t="n"/>
      <c r="I468" s="8" t="n"/>
      <c r="J468" s="4" t="n"/>
      <c r="K468" s="9">
        <f>IF(OR(B468="",G468="",I468=""),"",IFERROR((I468-G468)-IF(J468="",0,J468/24),""))</f>
        <v/>
      </c>
      <c r="L468" s="10">
        <f>IF(OR(B468="",F468="",G468=""),"",MAX(0,(G468-F468)*1440))</f>
        <v/>
      </c>
      <c r="M468" s="11">
        <f>IF(B468="","",IF(G468="","Falta",IF(G468&gt;F468+10/1440,"Atraso",IF(I468&lt;H468,"Saída antecipada","Presente"))))</f>
        <v/>
      </c>
      <c r="N468" s="12" t="n"/>
      <c r="O468" s="13">
        <f>IF(OR(B468="",K468=""),"",K468*24*IFERROR(VLOOKUP(B468,'Cadastro'!$A$2:$H$101,7,FALSE),0))</f>
        <v/>
      </c>
      <c r="P468" s="12" t="n"/>
    </row>
    <row r="469">
      <c r="A469" s="6" t="n"/>
      <c r="B469" s="2" t="n"/>
      <c r="C469" s="14">
        <f>IF(B469="","",IFERROR(VLOOKUP(B469,'Cadastro'!$A$2:$H$101,2,FALSE),"Não localizado"))</f>
        <v/>
      </c>
      <c r="D469" s="14">
        <f>IF(B469="","",IFERROR(VLOOKUP(B469,'Cadastro'!$A$2:$H$101,3,FALSE),""))</f>
        <v/>
      </c>
      <c r="E469" s="14">
        <f>IF(B469="","",IFERROR(VLOOKUP(B469,'Cadastro'!$A$2:$H$101,4,FALSE),""))</f>
        <v/>
      </c>
      <c r="F469" s="8" t="n"/>
      <c r="G469" s="8" t="n"/>
      <c r="H469" s="8" t="n"/>
      <c r="I469" s="8" t="n"/>
      <c r="J469" s="4" t="n"/>
      <c r="K469" s="15">
        <f>IF(OR(B469="",G469="",I469=""),"",IFERROR((I469-G469)-IF(J469="",0,J469/24),""))</f>
        <v/>
      </c>
      <c r="L469" s="16">
        <f>IF(OR(B469="",F469="",G469=""),"",MAX(0,(G469-F469)*1440))</f>
        <v/>
      </c>
      <c r="M469" s="17">
        <f>IF(B469="","",IF(G469="","Falta",IF(G469&gt;F469+10/1440,"Atraso",IF(I469&lt;H469,"Saída antecipada","Presente"))))</f>
        <v/>
      </c>
      <c r="N469" s="12" t="n"/>
      <c r="O469" s="18">
        <f>IF(OR(B469="",K469=""),"",K469*24*IFERROR(VLOOKUP(B469,'Cadastro'!$A$2:$H$101,7,FALSE),0))</f>
        <v/>
      </c>
      <c r="P469" s="12" t="n"/>
    </row>
    <row r="470">
      <c r="A470" s="6" t="n"/>
      <c r="B470" s="2" t="n"/>
      <c r="C470" s="7">
        <f>IF(B470="","",IFERROR(VLOOKUP(B470,'Cadastro'!$A$2:$H$101,2,FALSE),"Não localizado"))</f>
        <v/>
      </c>
      <c r="D470" s="7">
        <f>IF(B470="","",IFERROR(VLOOKUP(B470,'Cadastro'!$A$2:$H$101,3,FALSE),""))</f>
        <v/>
      </c>
      <c r="E470" s="7">
        <f>IF(B470="","",IFERROR(VLOOKUP(B470,'Cadastro'!$A$2:$H$101,4,FALSE),""))</f>
        <v/>
      </c>
      <c r="F470" s="8" t="n"/>
      <c r="G470" s="8" t="n"/>
      <c r="H470" s="8" t="n"/>
      <c r="I470" s="8" t="n"/>
      <c r="J470" s="4" t="n"/>
      <c r="K470" s="9">
        <f>IF(OR(B470="",G470="",I470=""),"",IFERROR((I470-G470)-IF(J470="",0,J470/24),""))</f>
        <v/>
      </c>
      <c r="L470" s="10">
        <f>IF(OR(B470="",F470="",G470=""),"",MAX(0,(G470-F470)*1440))</f>
        <v/>
      </c>
      <c r="M470" s="11">
        <f>IF(B470="","",IF(G470="","Falta",IF(G470&gt;F470+10/1440,"Atraso",IF(I470&lt;H470,"Saída antecipada","Presente"))))</f>
        <v/>
      </c>
      <c r="N470" s="12" t="n"/>
      <c r="O470" s="13">
        <f>IF(OR(B470="",K470=""),"",K470*24*IFERROR(VLOOKUP(B470,'Cadastro'!$A$2:$H$101,7,FALSE),0))</f>
        <v/>
      </c>
      <c r="P470" s="12" t="n"/>
    </row>
    <row r="471">
      <c r="A471" s="6" t="n"/>
      <c r="B471" s="2" t="n"/>
      <c r="C471" s="14">
        <f>IF(B471="","",IFERROR(VLOOKUP(B471,'Cadastro'!$A$2:$H$101,2,FALSE),"Não localizado"))</f>
        <v/>
      </c>
      <c r="D471" s="14">
        <f>IF(B471="","",IFERROR(VLOOKUP(B471,'Cadastro'!$A$2:$H$101,3,FALSE),""))</f>
        <v/>
      </c>
      <c r="E471" s="14">
        <f>IF(B471="","",IFERROR(VLOOKUP(B471,'Cadastro'!$A$2:$H$101,4,FALSE),""))</f>
        <v/>
      </c>
      <c r="F471" s="8" t="n"/>
      <c r="G471" s="8" t="n"/>
      <c r="H471" s="8" t="n"/>
      <c r="I471" s="8" t="n"/>
      <c r="J471" s="4" t="n"/>
      <c r="K471" s="15">
        <f>IF(OR(B471="",G471="",I471=""),"",IFERROR((I471-G471)-IF(J471="",0,J471/24),""))</f>
        <v/>
      </c>
      <c r="L471" s="16">
        <f>IF(OR(B471="",F471="",G471=""),"",MAX(0,(G471-F471)*1440))</f>
        <v/>
      </c>
      <c r="M471" s="17">
        <f>IF(B471="","",IF(G471="","Falta",IF(G471&gt;F471+10/1440,"Atraso",IF(I471&lt;H471,"Saída antecipada","Presente"))))</f>
        <v/>
      </c>
      <c r="N471" s="12" t="n"/>
      <c r="O471" s="18">
        <f>IF(OR(B471="",K471=""),"",K471*24*IFERROR(VLOOKUP(B471,'Cadastro'!$A$2:$H$101,7,FALSE),0))</f>
        <v/>
      </c>
      <c r="P471" s="12" t="n"/>
    </row>
    <row r="472">
      <c r="A472" s="6" t="n"/>
      <c r="B472" s="2" t="n"/>
      <c r="C472" s="7">
        <f>IF(B472="","",IFERROR(VLOOKUP(B472,'Cadastro'!$A$2:$H$101,2,FALSE),"Não localizado"))</f>
        <v/>
      </c>
      <c r="D472" s="7">
        <f>IF(B472="","",IFERROR(VLOOKUP(B472,'Cadastro'!$A$2:$H$101,3,FALSE),""))</f>
        <v/>
      </c>
      <c r="E472" s="7">
        <f>IF(B472="","",IFERROR(VLOOKUP(B472,'Cadastro'!$A$2:$H$101,4,FALSE),""))</f>
        <v/>
      </c>
      <c r="F472" s="8" t="n"/>
      <c r="G472" s="8" t="n"/>
      <c r="H472" s="8" t="n"/>
      <c r="I472" s="8" t="n"/>
      <c r="J472" s="4" t="n"/>
      <c r="K472" s="9">
        <f>IF(OR(B472="",G472="",I472=""),"",IFERROR((I472-G472)-IF(J472="",0,J472/24),""))</f>
        <v/>
      </c>
      <c r="L472" s="10">
        <f>IF(OR(B472="",F472="",G472=""),"",MAX(0,(G472-F472)*1440))</f>
        <v/>
      </c>
      <c r="M472" s="11">
        <f>IF(B472="","",IF(G472="","Falta",IF(G472&gt;F472+10/1440,"Atraso",IF(I472&lt;H472,"Saída antecipada","Presente"))))</f>
        <v/>
      </c>
      <c r="N472" s="12" t="n"/>
      <c r="O472" s="13">
        <f>IF(OR(B472="",K472=""),"",K472*24*IFERROR(VLOOKUP(B472,'Cadastro'!$A$2:$H$101,7,FALSE),0))</f>
        <v/>
      </c>
      <c r="P472" s="12" t="n"/>
    </row>
    <row r="473">
      <c r="A473" s="6" t="n"/>
      <c r="B473" s="2" t="n"/>
      <c r="C473" s="14">
        <f>IF(B473="","",IFERROR(VLOOKUP(B473,'Cadastro'!$A$2:$H$101,2,FALSE),"Não localizado"))</f>
        <v/>
      </c>
      <c r="D473" s="14">
        <f>IF(B473="","",IFERROR(VLOOKUP(B473,'Cadastro'!$A$2:$H$101,3,FALSE),""))</f>
        <v/>
      </c>
      <c r="E473" s="14">
        <f>IF(B473="","",IFERROR(VLOOKUP(B473,'Cadastro'!$A$2:$H$101,4,FALSE),""))</f>
        <v/>
      </c>
      <c r="F473" s="8" t="n"/>
      <c r="G473" s="8" t="n"/>
      <c r="H473" s="8" t="n"/>
      <c r="I473" s="8" t="n"/>
      <c r="J473" s="4" t="n"/>
      <c r="K473" s="15">
        <f>IF(OR(B473="",G473="",I473=""),"",IFERROR((I473-G473)-IF(J473="",0,J473/24),""))</f>
        <v/>
      </c>
      <c r="L473" s="16">
        <f>IF(OR(B473="",F473="",G473=""),"",MAX(0,(G473-F473)*1440))</f>
        <v/>
      </c>
      <c r="M473" s="17">
        <f>IF(B473="","",IF(G473="","Falta",IF(G473&gt;F473+10/1440,"Atraso",IF(I473&lt;H473,"Saída antecipada","Presente"))))</f>
        <v/>
      </c>
      <c r="N473" s="12" t="n"/>
      <c r="O473" s="18">
        <f>IF(OR(B473="",K473=""),"",K473*24*IFERROR(VLOOKUP(B473,'Cadastro'!$A$2:$H$101,7,FALSE),0))</f>
        <v/>
      </c>
      <c r="P473" s="12" t="n"/>
    </row>
    <row r="474">
      <c r="A474" s="6" t="n"/>
      <c r="B474" s="2" t="n"/>
      <c r="C474" s="7">
        <f>IF(B474="","",IFERROR(VLOOKUP(B474,'Cadastro'!$A$2:$H$101,2,FALSE),"Não localizado"))</f>
        <v/>
      </c>
      <c r="D474" s="7">
        <f>IF(B474="","",IFERROR(VLOOKUP(B474,'Cadastro'!$A$2:$H$101,3,FALSE),""))</f>
        <v/>
      </c>
      <c r="E474" s="7">
        <f>IF(B474="","",IFERROR(VLOOKUP(B474,'Cadastro'!$A$2:$H$101,4,FALSE),""))</f>
        <v/>
      </c>
      <c r="F474" s="8" t="n"/>
      <c r="G474" s="8" t="n"/>
      <c r="H474" s="8" t="n"/>
      <c r="I474" s="8" t="n"/>
      <c r="J474" s="4" t="n"/>
      <c r="K474" s="9">
        <f>IF(OR(B474="",G474="",I474=""),"",IFERROR((I474-G474)-IF(J474="",0,J474/24),""))</f>
        <v/>
      </c>
      <c r="L474" s="10">
        <f>IF(OR(B474="",F474="",G474=""),"",MAX(0,(G474-F474)*1440))</f>
        <v/>
      </c>
      <c r="M474" s="11">
        <f>IF(B474="","",IF(G474="","Falta",IF(G474&gt;F474+10/1440,"Atraso",IF(I474&lt;H474,"Saída antecipada","Presente"))))</f>
        <v/>
      </c>
      <c r="N474" s="12" t="n"/>
      <c r="O474" s="13">
        <f>IF(OR(B474="",K474=""),"",K474*24*IFERROR(VLOOKUP(B474,'Cadastro'!$A$2:$H$101,7,FALSE),0))</f>
        <v/>
      </c>
      <c r="P474" s="12" t="n"/>
    </row>
    <row r="475">
      <c r="A475" s="6" t="n"/>
      <c r="B475" s="2" t="n"/>
      <c r="C475" s="14">
        <f>IF(B475="","",IFERROR(VLOOKUP(B475,'Cadastro'!$A$2:$H$101,2,FALSE),"Não localizado"))</f>
        <v/>
      </c>
      <c r="D475" s="14">
        <f>IF(B475="","",IFERROR(VLOOKUP(B475,'Cadastro'!$A$2:$H$101,3,FALSE),""))</f>
        <v/>
      </c>
      <c r="E475" s="14">
        <f>IF(B475="","",IFERROR(VLOOKUP(B475,'Cadastro'!$A$2:$H$101,4,FALSE),""))</f>
        <v/>
      </c>
      <c r="F475" s="8" t="n"/>
      <c r="G475" s="8" t="n"/>
      <c r="H475" s="8" t="n"/>
      <c r="I475" s="8" t="n"/>
      <c r="J475" s="4" t="n"/>
      <c r="K475" s="15">
        <f>IF(OR(B475="",G475="",I475=""),"",IFERROR((I475-G475)-IF(J475="",0,J475/24),""))</f>
        <v/>
      </c>
      <c r="L475" s="16">
        <f>IF(OR(B475="",F475="",G475=""),"",MAX(0,(G475-F475)*1440))</f>
        <v/>
      </c>
      <c r="M475" s="17">
        <f>IF(B475="","",IF(G475="","Falta",IF(G475&gt;F475+10/1440,"Atraso",IF(I475&lt;H475,"Saída antecipada","Presente"))))</f>
        <v/>
      </c>
      <c r="N475" s="12" t="n"/>
      <c r="O475" s="18">
        <f>IF(OR(B475="",K475=""),"",K475*24*IFERROR(VLOOKUP(B475,'Cadastro'!$A$2:$H$101,7,FALSE),0))</f>
        <v/>
      </c>
      <c r="P475" s="12" t="n"/>
    </row>
    <row r="476">
      <c r="A476" s="6" t="n"/>
      <c r="B476" s="2" t="n"/>
      <c r="C476" s="7">
        <f>IF(B476="","",IFERROR(VLOOKUP(B476,'Cadastro'!$A$2:$H$101,2,FALSE),"Não localizado"))</f>
        <v/>
      </c>
      <c r="D476" s="7">
        <f>IF(B476="","",IFERROR(VLOOKUP(B476,'Cadastro'!$A$2:$H$101,3,FALSE),""))</f>
        <v/>
      </c>
      <c r="E476" s="7">
        <f>IF(B476="","",IFERROR(VLOOKUP(B476,'Cadastro'!$A$2:$H$101,4,FALSE),""))</f>
        <v/>
      </c>
      <c r="F476" s="8" t="n"/>
      <c r="G476" s="8" t="n"/>
      <c r="H476" s="8" t="n"/>
      <c r="I476" s="8" t="n"/>
      <c r="J476" s="4" t="n"/>
      <c r="K476" s="9">
        <f>IF(OR(B476="",G476="",I476=""),"",IFERROR((I476-G476)-IF(J476="",0,J476/24),""))</f>
        <v/>
      </c>
      <c r="L476" s="10">
        <f>IF(OR(B476="",F476="",G476=""),"",MAX(0,(G476-F476)*1440))</f>
        <v/>
      </c>
      <c r="M476" s="11">
        <f>IF(B476="","",IF(G476="","Falta",IF(G476&gt;F476+10/1440,"Atraso",IF(I476&lt;H476,"Saída antecipada","Presente"))))</f>
        <v/>
      </c>
      <c r="N476" s="12" t="n"/>
      <c r="O476" s="13">
        <f>IF(OR(B476="",K476=""),"",K476*24*IFERROR(VLOOKUP(B476,'Cadastro'!$A$2:$H$101,7,FALSE),0))</f>
        <v/>
      </c>
      <c r="P476" s="12" t="n"/>
    </row>
    <row r="477">
      <c r="A477" s="6" t="n"/>
      <c r="B477" s="2" t="n"/>
      <c r="C477" s="14">
        <f>IF(B477="","",IFERROR(VLOOKUP(B477,'Cadastro'!$A$2:$H$101,2,FALSE),"Não localizado"))</f>
        <v/>
      </c>
      <c r="D477" s="14">
        <f>IF(B477="","",IFERROR(VLOOKUP(B477,'Cadastro'!$A$2:$H$101,3,FALSE),""))</f>
        <v/>
      </c>
      <c r="E477" s="14">
        <f>IF(B477="","",IFERROR(VLOOKUP(B477,'Cadastro'!$A$2:$H$101,4,FALSE),""))</f>
        <v/>
      </c>
      <c r="F477" s="8" t="n"/>
      <c r="G477" s="8" t="n"/>
      <c r="H477" s="8" t="n"/>
      <c r="I477" s="8" t="n"/>
      <c r="J477" s="4" t="n"/>
      <c r="K477" s="15">
        <f>IF(OR(B477="",G477="",I477=""),"",IFERROR((I477-G477)-IF(J477="",0,J477/24),""))</f>
        <v/>
      </c>
      <c r="L477" s="16">
        <f>IF(OR(B477="",F477="",G477=""),"",MAX(0,(G477-F477)*1440))</f>
        <v/>
      </c>
      <c r="M477" s="17">
        <f>IF(B477="","",IF(G477="","Falta",IF(G477&gt;F477+10/1440,"Atraso",IF(I477&lt;H477,"Saída antecipada","Presente"))))</f>
        <v/>
      </c>
      <c r="N477" s="12" t="n"/>
      <c r="O477" s="18">
        <f>IF(OR(B477="",K477=""),"",K477*24*IFERROR(VLOOKUP(B477,'Cadastro'!$A$2:$H$101,7,FALSE),0))</f>
        <v/>
      </c>
      <c r="P477" s="12" t="n"/>
    </row>
    <row r="478">
      <c r="A478" s="6" t="n"/>
      <c r="B478" s="2" t="n"/>
      <c r="C478" s="7">
        <f>IF(B478="","",IFERROR(VLOOKUP(B478,'Cadastro'!$A$2:$H$101,2,FALSE),"Não localizado"))</f>
        <v/>
      </c>
      <c r="D478" s="7">
        <f>IF(B478="","",IFERROR(VLOOKUP(B478,'Cadastro'!$A$2:$H$101,3,FALSE),""))</f>
        <v/>
      </c>
      <c r="E478" s="7">
        <f>IF(B478="","",IFERROR(VLOOKUP(B478,'Cadastro'!$A$2:$H$101,4,FALSE),""))</f>
        <v/>
      </c>
      <c r="F478" s="8" t="n"/>
      <c r="G478" s="8" t="n"/>
      <c r="H478" s="8" t="n"/>
      <c r="I478" s="8" t="n"/>
      <c r="J478" s="4" t="n"/>
      <c r="K478" s="9">
        <f>IF(OR(B478="",G478="",I478=""),"",IFERROR((I478-G478)-IF(J478="",0,J478/24),""))</f>
        <v/>
      </c>
      <c r="L478" s="10">
        <f>IF(OR(B478="",F478="",G478=""),"",MAX(0,(G478-F478)*1440))</f>
        <v/>
      </c>
      <c r="M478" s="11">
        <f>IF(B478="","",IF(G478="","Falta",IF(G478&gt;F478+10/1440,"Atraso",IF(I478&lt;H478,"Saída antecipada","Presente"))))</f>
        <v/>
      </c>
      <c r="N478" s="12" t="n"/>
      <c r="O478" s="13">
        <f>IF(OR(B478="",K478=""),"",K478*24*IFERROR(VLOOKUP(B478,'Cadastro'!$A$2:$H$101,7,FALSE),0))</f>
        <v/>
      </c>
      <c r="P478" s="12" t="n"/>
    </row>
    <row r="479">
      <c r="A479" s="6" t="n"/>
      <c r="B479" s="2" t="n"/>
      <c r="C479" s="14">
        <f>IF(B479="","",IFERROR(VLOOKUP(B479,'Cadastro'!$A$2:$H$101,2,FALSE),"Não localizado"))</f>
        <v/>
      </c>
      <c r="D479" s="14">
        <f>IF(B479="","",IFERROR(VLOOKUP(B479,'Cadastro'!$A$2:$H$101,3,FALSE),""))</f>
        <v/>
      </c>
      <c r="E479" s="14">
        <f>IF(B479="","",IFERROR(VLOOKUP(B479,'Cadastro'!$A$2:$H$101,4,FALSE),""))</f>
        <v/>
      </c>
      <c r="F479" s="8" t="n"/>
      <c r="G479" s="8" t="n"/>
      <c r="H479" s="8" t="n"/>
      <c r="I479" s="8" t="n"/>
      <c r="J479" s="4" t="n"/>
      <c r="K479" s="15">
        <f>IF(OR(B479="",G479="",I479=""),"",IFERROR((I479-G479)-IF(J479="",0,J479/24),""))</f>
        <v/>
      </c>
      <c r="L479" s="16">
        <f>IF(OR(B479="",F479="",G479=""),"",MAX(0,(G479-F479)*1440))</f>
        <v/>
      </c>
      <c r="M479" s="17">
        <f>IF(B479="","",IF(G479="","Falta",IF(G479&gt;F479+10/1440,"Atraso",IF(I479&lt;H479,"Saída antecipada","Presente"))))</f>
        <v/>
      </c>
      <c r="N479" s="12" t="n"/>
      <c r="O479" s="18">
        <f>IF(OR(B479="",K479=""),"",K479*24*IFERROR(VLOOKUP(B479,'Cadastro'!$A$2:$H$101,7,FALSE),0))</f>
        <v/>
      </c>
      <c r="P479" s="12" t="n"/>
    </row>
    <row r="480">
      <c r="A480" s="6" t="n"/>
      <c r="B480" s="2" t="n"/>
      <c r="C480" s="7">
        <f>IF(B480="","",IFERROR(VLOOKUP(B480,'Cadastro'!$A$2:$H$101,2,FALSE),"Não localizado"))</f>
        <v/>
      </c>
      <c r="D480" s="7">
        <f>IF(B480="","",IFERROR(VLOOKUP(B480,'Cadastro'!$A$2:$H$101,3,FALSE),""))</f>
        <v/>
      </c>
      <c r="E480" s="7">
        <f>IF(B480="","",IFERROR(VLOOKUP(B480,'Cadastro'!$A$2:$H$101,4,FALSE),""))</f>
        <v/>
      </c>
      <c r="F480" s="8" t="n"/>
      <c r="G480" s="8" t="n"/>
      <c r="H480" s="8" t="n"/>
      <c r="I480" s="8" t="n"/>
      <c r="J480" s="4" t="n"/>
      <c r="K480" s="9">
        <f>IF(OR(B480="",G480="",I480=""),"",IFERROR((I480-G480)-IF(J480="",0,J480/24),""))</f>
        <v/>
      </c>
      <c r="L480" s="10">
        <f>IF(OR(B480="",F480="",G480=""),"",MAX(0,(G480-F480)*1440))</f>
        <v/>
      </c>
      <c r="M480" s="11">
        <f>IF(B480="","",IF(G480="","Falta",IF(G480&gt;F480+10/1440,"Atraso",IF(I480&lt;H480,"Saída antecipada","Presente"))))</f>
        <v/>
      </c>
      <c r="N480" s="12" t="n"/>
      <c r="O480" s="13">
        <f>IF(OR(B480="",K480=""),"",K480*24*IFERROR(VLOOKUP(B480,'Cadastro'!$A$2:$H$101,7,FALSE),0))</f>
        <v/>
      </c>
      <c r="P480" s="12" t="n"/>
    </row>
    <row r="481">
      <c r="A481" s="6" t="n"/>
      <c r="B481" s="2" t="n"/>
      <c r="C481" s="14">
        <f>IF(B481="","",IFERROR(VLOOKUP(B481,'Cadastro'!$A$2:$H$101,2,FALSE),"Não localizado"))</f>
        <v/>
      </c>
      <c r="D481" s="14">
        <f>IF(B481="","",IFERROR(VLOOKUP(B481,'Cadastro'!$A$2:$H$101,3,FALSE),""))</f>
        <v/>
      </c>
      <c r="E481" s="14">
        <f>IF(B481="","",IFERROR(VLOOKUP(B481,'Cadastro'!$A$2:$H$101,4,FALSE),""))</f>
        <v/>
      </c>
      <c r="F481" s="8" t="n"/>
      <c r="G481" s="8" t="n"/>
      <c r="H481" s="8" t="n"/>
      <c r="I481" s="8" t="n"/>
      <c r="J481" s="4" t="n"/>
      <c r="K481" s="15">
        <f>IF(OR(B481="",G481="",I481=""),"",IFERROR((I481-G481)-IF(J481="",0,J481/24),""))</f>
        <v/>
      </c>
      <c r="L481" s="16">
        <f>IF(OR(B481="",F481="",G481=""),"",MAX(0,(G481-F481)*1440))</f>
        <v/>
      </c>
      <c r="M481" s="17">
        <f>IF(B481="","",IF(G481="","Falta",IF(G481&gt;F481+10/1440,"Atraso",IF(I481&lt;H481,"Saída antecipada","Presente"))))</f>
        <v/>
      </c>
      <c r="N481" s="12" t="n"/>
      <c r="O481" s="18">
        <f>IF(OR(B481="",K481=""),"",K481*24*IFERROR(VLOOKUP(B481,'Cadastro'!$A$2:$H$101,7,FALSE),0))</f>
        <v/>
      </c>
      <c r="P481" s="12" t="n"/>
    </row>
    <row r="482">
      <c r="A482" s="6" t="n"/>
      <c r="B482" s="2" t="n"/>
      <c r="C482" s="7">
        <f>IF(B482="","",IFERROR(VLOOKUP(B482,'Cadastro'!$A$2:$H$101,2,FALSE),"Não localizado"))</f>
        <v/>
      </c>
      <c r="D482" s="7">
        <f>IF(B482="","",IFERROR(VLOOKUP(B482,'Cadastro'!$A$2:$H$101,3,FALSE),""))</f>
        <v/>
      </c>
      <c r="E482" s="7">
        <f>IF(B482="","",IFERROR(VLOOKUP(B482,'Cadastro'!$A$2:$H$101,4,FALSE),""))</f>
        <v/>
      </c>
      <c r="F482" s="8" t="n"/>
      <c r="G482" s="8" t="n"/>
      <c r="H482" s="8" t="n"/>
      <c r="I482" s="8" t="n"/>
      <c r="J482" s="4" t="n"/>
      <c r="K482" s="9">
        <f>IF(OR(B482="",G482="",I482=""),"",IFERROR((I482-G482)-IF(J482="",0,J482/24),""))</f>
        <v/>
      </c>
      <c r="L482" s="10">
        <f>IF(OR(B482="",F482="",G482=""),"",MAX(0,(G482-F482)*1440))</f>
        <v/>
      </c>
      <c r="M482" s="11">
        <f>IF(B482="","",IF(G482="","Falta",IF(G482&gt;F482+10/1440,"Atraso",IF(I482&lt;H482,"Saída antecipada","Presente"))))</f>
        <v/>
      </c>
      <c r="N482" s="12" t="n"/>
      <c r="O482" s="13">
        <f>IF(OR(B482="",K482=""),"",K482*24*IFERROR(VLOOKUP(B482,'Cadastro'!$A$2:$H$101,7,FALSE),0))</f>
        <v/>
      </c>
      <c r="P482" s="12" t="n"/>
    </row>
    <row r="483">
      <c r="A483" s="6" t="n"/>
      <c r="B483" s="2" t="n"/>
      <c r="C483" s="14">
        <f>IF(B483="","",IFERROR(VLOOKUP(B483,'Cadastro'!$A$2:$H$101,2,FALSE),"Não localizado"))</f>
        <v/>
      </c>
      <c r="D483" s="14">
        <f>IF(B483="","",IFERROR(VLOOKUP(B483,'Cadastro'!$A$2:$H$101,3,FALSE),""))</f>
        <v/>
      </c>
      <c r="E483" s="14">
        <f>IF(B483="","",IFERROR(VLOOKUP(B483,'Cadastro'!$A$2:$H$101,4,FALSE),""))</f>
        <v/>
      </c>
      <c r="F483" s="8" t="n"/>
      <c r="G483" s="8" t="n"/>
      <c r="H483" s="8" t="n"/>
      <c r="I483" s="8" t="n"/>
      <c r="J483" s="4" t="n"/>
      <c r="K483" s="15">
        <f>IF(OR(B483="",G483="",I483=""),"",IFERROR((I483-G483)-IF(J483="",0,J483/24),""))</f>
        <v/>
      </c>
      <c r="L483" s="16">
        <f>IF(OR(B483="",F483="",G483=""),"",MAX(0,(G483-F483)*1440))</f>
        <v/>
      </c>
      <c r="M483" s="17">
        <f>IF(B483="","",IF(G483="","Falta",IF(G483&gt;F483+10/1440,"Atraso",IF(I483&lt;H483,"Saída antecipada","Presente"))))</f>
        <v/>
      </c>
      <c r="N483" s="12" t="n"/>
      <c r="O483" s="18">
        <f>IF(OR(B483="",K483=""),"",K483*24*IFERROR(VLOOKUP(B483,'Cadastro'!$A$2:$H$101,7,FALSE),0))</f>
        <v/>
      </c>
      <c r="P483" s="12" t="n"/>
    </row>
    <row r="484">
      <c r="A484" s="6" t="n"/>
      <c r="B484" s="2" t="n"/>
      <c r="C484" s="7">
        <f>IF(B484="","",IFERROR(VLOOKUP(B484,'Cadastro'!$A$2:$H$101,2,FALSE),"Não localizado"))</f>
        <v/>
      </c>
      <c r="D484" s="7">
        <f>IF(B484="","",IFERROR(VLOOKUP(B484,'Cadastro'!$A$2:$H$101,3,FALSE),""))</f>
        <v/>
      </c>
      <c r="E484" s="7">
        <f>IF(B484="","",IFERROR(VLOOKUP(B484,'Cadastro'!$A$2:$H$101,4,FALSE),""))</f>
        <v/>
      </c>
      <c r="F484" s="8" t="n"/>
      <c r="G484" s="8" t="n"/>
      <c r="H484" s="8" t="n"/>
      <c r="I484" s="8" t="n"/>
      <c r="J484" s="4" t="n"/>
      <c r="K484" s="9">
        <f>IF(OR(B484="",G484="",I484=""),"",IFERROR((I484-G484)-IF(J484="",0,J484/24),""))</f>
        <v/>
      </c>
      <c r="L484" s="10">
        <f>IF(OR(B484="",F484="",G484=""),"",MAX(0,(G484-F484)*1440))</f>
        <v/>
      </c>
      <c r="M484" s="11">
        <f>IF(B484="","",IF(G484="","Falta",IF(G484&gt;F484+10/1440,"Atraso",IF(I484&lt;H484,"Saída antecipada","Presente"))))</f>
        <v/>
      </c>
      <c r="N484" s="12" t="n"/>
      <c r="O484" s="13">
        <f>IF(OR(B484="",K484=""),"",K484*24*IFERROR(VLOOKUP(B484,'Cadastro'!$A$2:$H$101,7,FALSE),0))</f>
        <v/>
      </c>
      <c r="P484" s="12" t="n"/>
    </row>
    <row r="485">
      <c r="A485" s="6" t="n"/>
      <c r="B485" s="2" t="n"/>
      <c r="C485" s="14">
        <f>IF(B485="","",IFERROR(VLOOKUP(B485,'Cadastro'!$A$2:$H$101,2,FALSE),"Não localizado"))</f>
        <v/>
      </c>
      <c r="D485" s="14">
        <f>IF(B485="","",IFERROR(VLOOKUP(B485,'Cadastro'!$A$2:$H$101,3,FALSE),""))</f>
        <v/>
      </c>
      <c r="E485" s="14">
        <f>IF(B485="","",IFERROR(VLOOKUP(B485,'Cadastro'!$A$2:$H$101,4,FALSE),""))</f>
        <v/>
      </c>
      <c r="F485" s="8" t="n"/>
      <c r="G485" s="8" t="n"/>
      <c r="H485" s="8" t="n"/>
      <c r="I485" s="8" t="n"/>
      <c r="J485" s="4" t="n"/>
      <c r="K485" s="15">
        <f>IF(OR(B485="",G485="",I485=""),"",IFERROR((I485-G485)-IF(J485="",0,J485/24),""))</f>
        <v/>
      </c>
      <c r="L485" s="16">
        <f>IF(OR(B485="",F485="",G485=""),"",MAX(0,(G485-F485)*1440))</f>
        <v/>
      </c>
      <c r="M485" s="17">
        <f>IF(B485="","",IF(G485="","Falta",IF(G485&gt;F485+10/1440,"Atraso",IF(I485&lt;H485,"Saída antecipada","Presente"))))</f>
        <v/>
      </c>
      <c r="N485" s="12" t="n"/>
      <c r="O485" s="18">
        <f>IF(OR(B485="",K485=""),"",K485*24*IFERROR(VLOOKUP(B485,'Cadastro'!$A$2:$H$101,7,FALSE),0))</f>
        <v/>
      </c>
      <c r="P485" s="12" t="n"/>
    </row>
    <row r="486">
      <c r="A486" s="6" t="n"/>
      <c r="B486" s="2" t="n"/>
      <c r="C486" s="7">
        <f>IF(B486="","",IFERROR(VLOOKUP(B486,'Cadastro'!$A$2:$H$101,2,FALSE),"Não localizado"))</f>
        <v/>
      </c>
      <c r="D486" s="7">
        <f>IF(B486="","",IFERROR(VLOOKUP(B486,'Cadastro'!$A$2:$H$101,3,FALSE),""))</f>
        <v/>
      </c>
      <c r="E486" s="7">
        <f>IF(B486="","",IFERROR(VLOOKUP(B486,'Cadastro'!$A$2:$H$101,4,FALSE),""))</f>
        <v/>
      </c>
      <c r="F486" s="8" t="n"/>
      <c r="G486" s="8" t="n"/>
      <c r="H486" s="8" t="n"/>
      <c r="I486" s="8" t="n"/>
      <c r="J486" s="4" t="n"/>
      <c r="K486" s="9">
        <f>IF(OR(B486="",G486="",I486=""),"",IFERROR((I486-G486)-IF(J486="",0,J486/24),""))</f>
        <v/>
      </c>
      <c r="L486" s="10">
        <f>IF(OR(B486="",F486="",G486=""),"",MAX(0,(G486-F486)*1440))</f>
        <v/>
      </c>
      <c r="M486" s="11">
        <f>IF(B486="","",IF(G486="","Falta",IF(G486&gt;F486+10/1440,"Atraso",IF(I486&lt;H486,"Saída antecipada","Presente"))))</f>
        <v/>
      </c>
      <c r="N486" s="12" t="n"/>
      <c r="O486" s="13">
        <f>IF(OR(B486="",K486=""),"",K486*24*IFERROR(VLOOKUP(B486,'Cadastro'!$A$2:$H$101,7,FALSE),0))</f>
        <v/>
      </c>
      <c r="P486" s="12" t="n"/>
    </row>
    <row r="487">
      <c r="A487" s="6" t="n"/>
      <c r="B487" s="2" t="n"/>
      <c r="C487" s="14">
        <f>IF(B487="","",IFERROR(VLOOKUP(B487,'Cadastro'!$A$2:$H$101,2,FALSE),"Não localizado"))</f>
        <v/>
      </c>
      <c r="D487" s="14">
        <f>IF(B487="","",IFERROR(VLOOKUP(B487,'Cadastro'!$A$2:$H$101,3,FALSE),""))</f>
        <v/>
      </c>
      <c r="E487" s="14">
        <f>IF(B487="","",IFERROR(VLOOKUP(B487,'Cadastro'!$A$2:$H$101,4,FALSE),""))</f>
        <v/>
      </c>
      <c r="F487" s="8" t="n"/>
      <c r="G487" s="8" t="n"/>
      <c r="H487" s="8" t="n"/>
      <c r="I487" s="8" t="n"/>
      <c r="J487" s="4" t="n"/>
      <c r="K487" s="15">
        <f>IF(OR(B487="",G487="",I487=""),"",IFERROR((I487-G487)-IF(J487="",0,J487/24),""))</f>
        <v/>
      </c>
      <c r="L487" s="16">
        <f>IF(OR(B487="",F487="",G487=""),"",MAX(0,(G487-F487)*1440))</f>
        <v/>
      </c>
      <c r="M487" s="17">
        <f>IF(B487="","",IF(G487="","Falta",IF(G487&gt;F487+10/1440,"Atraso",IF(I487&lt;H487,"Saída antecipada","Presente"))))</f>
        <v/>
      </c>
      <c r="N487" s="12" t="n"/>
      <c r="O487" s="18">
        <f>IF(OR(B487="",K487=""),"",K487*24*IFERROR(VLOOKUP(B487,'Cadastro'!$A$2:$H$101,7,FALSE),0))</f>
        <v/>
      </c>
      <c r="P487" s="12" t="n"/>
    </row>
    <row r="488">
      <c r="A488" s="6" t="n"/>
      <c r="B488" s="2" t="n"/>
      <c r="C488" s="7">
        <f>IF(B488="","",IFERROR(VLOOKUP(B488,'Cadastro'!$A$2:$H$101,2,FALSE),"Não localizado"))</f>
        <v/>
      </c>
      <c r="D488" s="7">
        <f>IF(B488="","",IFERROR(VLOOKUP(B488,'Cadastro'!$A$2:$H$101,3,FALSE),""))</f>
        <v/>
      </c>
      <c r="E488" s="7">
        <f>IF(B488="","",IFERROR(VLOOKUP(B488,'Cadastro'!$A$2:$H$101,4,FALSE),""))</f>
        <v/>
      </c>
      <c r="F488" s="8" t="n"/>
      <c r="G488" s="8" t="n"/>
      <c r="H488" s="8" t="n"/>
      <c r="I488" s="8" t="n"/>
      <c r="J488" s="4" t="n"/>
      <c r="K488" s="9">
        <f>IF(OR(B488="",G488="",I488=""),"",IFERROR((I488-G488)-IF(J488="",0,J488/24),""))</f>
        <v/>
      </c>
      <c r="L488" s="10">
        <f>IF(OR(B488="",F488="",G488=""),"",MAX(0,(G488-F488)*1440))</f>
        <v/>
      </c>
      <c r="M488" s="11">
        <f>IF(B488="","",IF(G488="","Falta",IF(G488&gt;F488+10/1440,"Atraso",IF(I488&lt;H488,"Saída antecipada","Presente"))))</f>
        <v/>
      </c>
      <c r="N488" s="12" t="n"/>
      <c r="O488" s="13">
        <f>IF(OR(B488="",K488=""),"",K488*24*IFERROR(VLOOKUP(B488,'Cadastro'!$A$2:$H$101,7,FALSE),0))</f>
        <v/>
      </c>
      <c r="P488" s="12" t="n"/>
    </row>
    <row r="489">
      <c r="A489" s="6" t="n"/>
      <c r="B489" s="2" t="n"/>
      <c r="C489" s="14">
        <f>IF(B489="","",IFERROR(VLOOKUP(B489,'Cadastro'!$A$2:$H$101,2,FALSE),"Não localizado"))</f>
        <v/>
      </c>
      <c r="D489" s="14">
        <f>IF(B489="","",IFERROR(VLOOKUP(B489,'Cadastro'!$A$2:$H$101,3,FALSE),""))</f>
        <v/>
      </c>
      <c r="E489" s="14">
        <f>IF(B489="","",IFERROR(VLOOKUP(B489,'Cadastro'!$A$2:$H$101,4,FALSE),""))</f>
        <v/>
      </c>
      <c r="F489" s="8" t="n"/>
      <c r="G489" s="8" t="n"/>
      <c r="H489" s="8" t="n"/>
      <c r="I489" s="8" t="n"/>
      <c r="J489" s="4" t="n"/>
      <c r="K489" s="15">
        <f>IF(OR(B489="",G489="",I489=""),"",IFERROR((I489-G489)-IF(J489="",0,J489/24),""))</f>
        <v/>
      </c>
      <c r="L489" s="16">
        <f>IF(OR(B489="",F489="",G489=""),"",MAX(0,(G489-F489)*1440))</f>
        <v/>
      </c>
      <c r="M489" s="17">
        <f>IF(B489="","",IF(G489="","Falta",IF(G489&gt;F489+10/1440,"Atraso",IF(I489&lt;H489,"Saída antecipada","Presente"))))</f>
        <v/>
      </c>
      <c r="N489" s="12" t="n"/>
      <c r="O489" s="18">
        <f>IF(OR(B489="",K489=""),"",K489*24*IFERROR(VLOOKUP(B489,'Cadastro'!$A$2:$H$101,7,FALSE),0))</f>
        <v/>
      </c>
      <c r="P489" s="12" t="n"/>
    </row>
    <row r="490">
      <c r="A490" s="6" t="n"/>
      <c r="B490" s="2" t="n"/>
      <c r="C490" s="7">
        <f>IF(B490="","",IFERROR(VLOOKUP(B490,'Cadastro'!$A$2:$H$101,2,FALSE),"Não localizado"))</f>
        <v/>
      </c>
      <c r="D490" s="7">
        <f>IF(B490="","",IFERROR(VLOOKUP(B490,'Cadastro'!$A$2:$H$101,3,FALSE),""))</f>
        <v/>
      </c>
      <c r="E490" s="7">
        <f>IF(B490="","",IFERROR(VLOOKUP(B490,'Cadastro'!$A$2:$H$101,4,FALSE),""))</f>
        <v/>
      </c>
      <c r="F490" s="8" t="n"/>
      <c r="G490" s="8" t="n"/>
      <c r="H490" s="8" t="n"/>
      <c r="I490" s="8" t="n"/>
      <c r="J490" s="4" t="n"/>
      <c r="K490" s="9">
        <f>IF(OR(B490="",G490="",I490=""),"",IFERROR((I490-G490)-IF(J490="",0,J490/24),""))</f>
        <v/>
      </c>
      <c r="L490" s="10">
        <f>IF(OR(B490="",F490="",G490=""),"",MAX(0,(G490-F490)*1440))</f>
        <v/>
      </c>
      <c r="M490" s="11">
        <f>IF(B490="","",IF(G490="","Falta",IF(G490&gt;F490+10/1440,"Atraso",IF(I490&lt;H490,"Saída antecipada","Presente"))))</f>
        <v/>
      </c>
      <c r="N490" s="12" t="n"/>
      <c r="O490" s="13">
        <f>IF(OR(B490="",K490=""),"",K490*24*IFERROR(VLOOKUP(B490,'Cadastro'!$A$2:$H$101,7,FALSE),0))</f>
        <v/>
      </c>
      <c r="P490" s="12" t="n"/>
    </row>
    <row r="491">
      <c r="A491" s="6" t="n"/>
      <c r="B491" s="2" t="n"/>
      <c r="C491" s="14">
        <f>IF(B491="","",IFERROR(VLOOKUP(B491,'Cadastro'!$A$2:$H$101,2,FALSE),"Não localizado"))</f>
        <v/>
      </c>
      <c r="D491" s="14">
        <f>IF(B491="","",IFERROR(VLOOKUP(B491,'Cadastro'!$A$2:$H$101,3,FALSE),""))</f>
        <v/>
      </c>
      <c r="E491" s="14">
        <f>IF(B491="","",IFERROR(VLOOKUP(B491,'Cadastro'!$A$2:$H$101,4,FALSE),""))</f>
        <v/>
      </c>
      <c r="F491" s="8" t="n"/>
      <c r="G491" s="8" t="n"/>
      <c r="H491" s="8" t="n"/>
      <c r="I491" s="8" t="n"/>
      <c r="J491" s="4" t="n"/>
      <c r="K491" s="15">
        <f>IF(OR(B491="",G491="",I491=""),"",IFERROR((I491-G491)-IF(J491="",0,J491/24),""))</f>
        <v/>
      </c>
      <c r="L491" s="16">
        <f>IF(OR(B491="",F491="",G491=""),"",MAX(0,(G491-F491)*1440))</f>
        <v/>
      </c>
      <c r="M491" s="17">
        <f>IF(B491="","",IF(G491="","Falta",IF(G491&gt;F491+10/1440,"Atraso",IF(I491&lt;H491,"Saída antecipada","Presente"))))</f>
        <v/>
      </c>
      <c r="N491" s="12" t="n"/>
      <c r="O491" s="18">
        <f>IF(OR(B491="",K491=""),"",K491*24*IFERROR(VLOOKUP(B491,'Cadastro'!$A$2:$H$101,7,FALSE),0))</f>
        <v/>
      </c>
      <c r="P491" s="12" t="n"/>
    </row>
    <row r="492">
      <c r="A492" s="6" t="n"/>
      <c r="B492" s="2" t="n"/>
      <c r="C492" s="7">
        <f>IF(B492="","",IFERROR(VLOOKUP(B492,'Cadastro'!$A$2:$H$101,2,FALSE),"Não localizado"))</f>
        <v/>
      </c>
      <c r="D492" s="7">
        <f>IF(B492="","",IFERROR(VLOOKUP(B492,'Cadastro'!$A$2:$H$101,3,FALSE),""))</f>
        <v/>
      </c>
      <c r="E492" s="7">
        <f>IF(B492="","",IFERROR(VLOOKUP(B492,'Cadastro'!$A$2:$H$101,4,FALSE),""))</f>
        <v/>
      </c>
      <c r="F492" s="8" t="n"/>
      <c r="G492" s="8" t="n"/>
      <c r="H492" s="8" t="n"/>
      <c r="I492" s="8" t="n"/>
      <c r="J492" s="4" t="n"/>
      <c r="K492" s="9">
        <f>IF(OR(B492="",G492="",I492=""),"",IFERROR((I492-G492)-IF(J492="",0,J492/24),""))</f>
        <v/>
      </c>
      <c r="L492" s="10">
        <f>IF(OR(B492="",F492="",G492=""),"",MAX(0,(G492-F492)*1440))</f>
        <v/>
      </c>
      <c r="M492" s="11">
        <f>IF(B492="","",IF(G492="","Falta",IF(G492&gt;F492+10/1440,"Atraso",IF(I492&lt;H492,"Saída antecipada","Presente"))))</f>
        <v/>
      </c>
      <c r="N492" s="12" t="n"/>
      <c r="O492" s="13">
        <f>IF(OR(B492="",K492=""),"",K492*24*IFERROR(VLOOKUP(B492,'Cadastro'!$A$2:$H$101,7,FALSE),0))</f>
        <v/>
      </c>
      <c r="P492" s="12" t="n"/>
    </row>
    <row r="493">
      <c r="A493" s="6" t="n"/>
      <c r="B493" s="2" t="n"/>
      <c r="C493" s="14">
        <f>IF(B493="","",IFERROR(VLOOKUP(B493,'Cadastro'!$A$2:$H$101,2,FALSE),"Não localizado"))</f>
        <v/>
      </c>
      <c r="D493" s="14">
        <f>IF(B493="","",IFERROR(VLOOKUP(B493,'Cadastro'!$A$2:$H$101,3,FALSE),""))</f>
        <v/>
      </c>
      <c r="E493" s="14">
        <f>IF(B493="","",IFERROR(VLOOKUP(B493,'Cadastro'!$A$2:$H$101,4,FALSE),""))</f>
        <v/>
      </c>
      <c r="F493" s="8" t="n"/>
      <c r="G493" s="8" t="n"/>
      <c r="H493" s="8" t="n"/>
      <c r="I493" s="8" t="n"/>
      <c r="J493" s="4" t="n"/>
      <c r="K493" s="15">
        <f>IF(OR(B493="",G493="",I493=""),"",IFERROR((I493-G493)-IF(J493="",0,J493/24),""))</f>
        <v/>
      </c>
      <c r="L493" s="16">
        <f>IF(OR(B493="",F493="",G493=""),"",MAX(0,(G493-F493)*1440))</f>
        <v/>
      </c>
      <c r="M493" s="17">
        <f>IF(B493="","",IF(G493="","Falta",IF(G493&gt;F493+10/1440,"Atraso",IF(I493&lt;H493,"Saída antecipada","Presente"))))</f>
        <v/>
      </c>
      <c r="N493" s="12" t="n"/>
      <c r="O493" s="18">
        <f>IF(OR(B493="",K493=""),"",K493*24*IFERROR(VLOOKUP(B493,'Cadastro'!$A$2:$H$101,7,FALSE),0))</f>
        <v/>
      </c>
      <c r="P493" s="12" t="n"/>
    </row>
    <row r="494">
      <c r="A494" s="6" t="n"/>
      <c r="B494" s="2" t="n"/>
      <c r="C494" s="7">
        <f>IF(B494="","",IFERROR(VLOOKUP(B494,'Cadastro'!$A$2:$H$101,2,FALSE),"Não localizado"))</f>
        <v/>
      </c>
      <c r="D494" s="7">
        <f>IF(B494="","",IFERROR(VLOOKUP(B494,'Cadastro'!$A$2:$H$101,3,FALSE),""))</f>
        <v/>
      </c>
      <c r="E494" s="7">
        <f>IF(B494="","",IFERROR(VLOOKUP(B494,'Cadastro'!$A$2:$H$101,4,FALSE),""))</f>
        <v/>
      </c>
      <c r="F494" s="8" t="n"/>
      <c r="G494" s="8" t="n"/>
      <c r="H494" s="8" t="n"/>
      <c r="I494" s="8" t="n"/>
      <c r="J494" s="4" t="n"/>
      <c r="K494" s="9">
        <f>IF(OR(B494="",G494="",I494=""),"",IFERROR((I494-G494)-IF(J494="",0,J494/24),""))</f>
        <v/>
      </c>
      <c r="L494" s="10">
        <f>IF(OR(B494="",F494="",G494=""),"",MAX(0,(G494-F494)*1440))</f>
        <v/>
      </c>
      <c r="M494" s="11">
        <f>IF(B494="","",IF(G494="","Falta",IF(G494&gt;F494+10/1440,"Atraso",IF(I494&lt;H494,"Saída antecipada","Presente"))))</f>
        <v/>
      </c>
      <c r="N494" s="12" t="n"/>
      <c r="O494" s="13">
        <f>IF(OR(B494="",K494=""),"",K494*24*IFERROR(VLOOKUP(B494,'Cadastro'!$A$2:$H$101,7,FALSE),0))</f>
        <v/>
      </c>
      <c r="P494" s="12" t="n"/>
    </row>
    <row r="495">
      <c r="A495" s="6" t="n"/>
      <c r="B495" s="2" t="n"/>
      <c r="C495" s="14">
        <f>IF(B495="","",IFERROR(VLOOKUP(B495,'Cadastro'!$A$2:$H$101,2,FALSE),"Não localizado"))</f>
        <v/>
      </c>
      <c r="D495" s="14">
        <f>IF(B495="","",IFERROR(VLOOKUP(B495,'Cadastro'!$A$2:$H$101,3,FALSE),""))</f>
        <v/>
      </c>
      <c r="E495" s="14">
        <f>IF(B495="","",IFERROR(VLOOKUP(B495,'Cadastro'!$A$2:$H$101,4,FALSE),""))</f>
        <v/>
      </c>
      <c r="F495" s="8" t="n"/>
      <c r="G495" s="8" t="n"/>
      <c r="H495" s="8" t="n"/>
      <c r="I495" s="8" t="n"/>
      <c r="J495" s="4" t="n"/>
      <c r="K495" s="15">
        <f>IF(OR(B495="",G495="",I495=""),"",IFERROR((I495-G495)-IF(J495="",0,J495/24),""))</f>
        <v/>
      </c>
      <c r="L495" s="16">
        <f>IF(OR(B495="",F495="",G495=""),"",MAX(0,(G495-F495)*1440))</f>
        <v/>
      </c>
      <c r="M495" s="17">
        <f>IF(B495="","",IF(G495="","Falta",IF(G495&gt;F495+10/1440,"Atraso",IF(I495&lt;H495,"Saída antecipada","Presente"))))</f>
        <v/>
      </c>
      <c r="N495" s="12" t="n"/>
      <c r="O495" s="18">
        <f>IF(OR(B495="",K495=""),"",K495*24*IFERROR(VLOOKUP(B495,'Cadastro'!$A$2:$H$101,7,FALSE),0))</f>
        <v/>
      </c>
      <c r="P495" s="12" t="n"/>
    </row>
    <row r="496">
      <c r="A496" s="6" t="n"/>
      <c r="B496" s="2" t="n"/>
      <c r="C496" s="7">
        <f>IF(B496="","",IFERROR(VLOOKUP(B496,'Cadastro'!$A$2:$H$101,2,FALSE),"Não localizado"))</f>
        <v/>
      </c>
      <c r="D496" s="7">
        <f>IF(B496="","",IFERROR(VLOOKUP(B496,'Cadastro'!$A$2:$H$101,3,FALSE),""))</f>
        <v/>
      </c>
      <c r="E496" s="7">
        <f>IF(B496="","",IFERROR(VLOOKUP(B496,'Cadastro'!$A$2:$H$101,4,FALSE),""))</f>
        <v/>
      </c>
      <c r="F496" s="8" t="n"/>
      <c r="G496" s="8" t="n"/>
      <c r="H496" s="8" t="n"/>
      <c r="I496" s="8" t="n"/>
      <c r="J496" s="4" t="n"/>
      <c r="K496" s="9">
        <f>IF(OR(B496="",G496="",I496=""),"",IFERROR((I496-G496)-IF(J496="",0,J496/24),""))</f>
        <v/>
      </c>
      <c r="L496" s="10">
        <f>IF(OR(B496="",F496="",G496=""),"",MAX(0,(G496-F496)*1440))</f>
        <v/>
      </c>
      <c r="M496" s="11">
        <f>IF(B496="","",IF(G496="","Falta",IF(G496&gt;F496+10/1440,"Atraso",IF(I496&lt;H496,"Saída antecipada","Presente"))))</f>
        <v/>
      </c>
      <c r="N496" s="12" t="n"/>
      <c r="O496" s="13">
        <f>IF(OR(B496="",K496=""),"",K496*24*IFERROR(VLOOKUP(B496,'Cadastro'!$A$2:$H$101,7,FALSE),0))</f>
        <v/>
      </c>
      <c r="P496" s="12" t="n"/>
    </row>
    <row r="497">
      <c r="A497" s="6" t="n"/>
      <c r="B497" s="2" t="n"/>
      <c r="C497" s="14">
        <f>IF(B497="","",IFERROR(VLOOKUP(B497,'Cadastro'!$A$2:$H$101,2,FALSE),"Não localizado"))</f>
        <v/>
      </c>
      <c r="D497" s="14">
        <f>IF(B497="","",IFERROR(VLOOKUP(B497,'Cadastro'!$A$2:$H$101,3,FALSE),""))</f>
        <v/>
      </c>
      <c r="E497" s="14">
        <f>IF(B497="","",IFERROR(VLOOKUP(B497,'Cadastro'!$A$2:$H$101,4,FALSE),""))</f>
        <v/>
      </c>
      <c r="F497" s="8" t="n"/>
      <c r="G497" s="8" t="n"/>
      <c r="H497" s="8" t="n"/>
      <c r="I497" s="8" t="n"/>
      <c r="J497" s="4" t="n"/>
      <c r="K497" s="15">
        <f>IF(OR(B497="",G497="",I497=""),"",IFERROR((I497-G497)-IF(J497="",0,J497/24),""))</f>
        <v/>
      </c>
      <c r="L497" s="16">
        <f>IF(OR(B497="",F497="",G497=""),"",MAX(0,(G497-F497)*1440))</f>
        <v/>
      </c>
      <c r="M497" s="17">
        <f>IF(B497="","",IF(G497="","Falta",IF(G497&gt;F497+10/1440,"Atraso",IF(I497&lt;H497,"Saída antecipada","Presente"))))</f>
        <v/>
      </c>
      <c r="N497" s="12" t="n"/>
      <c r="O497" s="18">
        <f>IF(OR(B497="",K497=""),"",K497*24*IFERROR(VLOOKUP(B497,'Cadastro'!$A$2:$H$101,7,FALSE),0))</f>
        <v/>
      </c>
      <c r="P497" s="12" t="n"/>
    </row>
    <row r="498">
      <c r="A498" s="6" t="n"/>
      <c r="B498" s="2" t="n"/>
      <c r="C498" s="7">
        <f>IF(B498="","",IFERROR(VLOOKUP(B498,'Cadastro'!$A$2:$H$101,2,FALSE),"Não localizado"))</f>
        <v/>
      </c>
      <c r="D498" s="7">
        <f>IF(B498="","",IFERROR(VLOOKUP(B498,'Cadastro'!$A$2:$H$101,3,FALSE),""))</f>
        <v/>
      </c>
      <c r="E498" s="7">
        <f>IF(B498="","",IFERROR(VLOOKUP(B498,'Cadastro'!$A$2:$H$101,4,FALSE),""))</f>
        <v/>
      </c>
      <c r="F498" s="8" t="n"/>
      <c r="G498" s="8" t="n"/>
      <c r="H498" s="8" t="n"/>
      <c r="I498" s="8" t="n"/>
      <c r="J498" s="4" t="n"/>
      <c r="K498" s="9">
        <f>IF(OR(B498="",G498="",I498=""),"",IFERROR((I498-G498)-IF(J498="",0,J498/24),""))</f>
        <v/>
      </c>
      <c r="L498" s="10">
        <f>IF(OR(B498="",F498="",G498=""),"",MAX(0,(G498-F498)*1440))</f>
        <v/>
      </c>
      <c r="M498" s="11">
        <f>IF(B498="","",IF(G498="","Falta",IF(G498&gt;F498+10/1440,"Atraso",IF(I498&lt;H498,"Saída antecipada","Presente"))))</f>
        <v/>
      </c>
      <c r="N498" s="12" t="n"/>
      <c r="O498" s="13">
        <f>IF(OR(B498="",K498=""),"",K498*24*IFERROR(VLOOKUP(B498,'Cadastro'!$A$2:$H$101,7,FALSE),0))</f>
        <v/>
      </c>
      <c r="P498" s="12" t="n"/>
    </row>
    <row r="499">
      <c r="A499" s="6" t="n"/>
      <c r="B499" s="2" t="n"/>
      <c r="C499" s="14">
        <f>IF(B499="","",IFERROR(VLOOKUP(B499,'Cadastro'!$A$2:$H$101,2,FALSE),"Não localizado"))</f>
        <v/>
      </c>
      <c r="D499" s="14">
        <f>IF(B499="","",IFERROR(VLOOKUP(B499,'Cadastro'!$A$2:$H$101,3,FALSE),""))</f>
        <v/>
      </c>
      <c r="E499" s="14">
        <f>IF(B499="","",IFERROR(VLOOKUP(B499,'Cadastro'!$A$2:$H$101,4,FALSE),""))</f>
        <v/>
      </c>
      <c r="F499" s="8" t="n"/>
      <c r="G499" s="8" t="n"/>
      <c r="H499" s="8" t="n"/>
      <c r="I499" s="8" t="n"/>
      <c r="J499" s="4" t="n"/>
      <c r="K499" s="15">
        <f>IF(OR(B499="",G499="",I499=""),"",IFERROR((I499-G499)-IF(J499="",0,J499/24),""))</f>
        <v/>
      </c>
      <c r="L499" s="16">
        <f>IF(OR(B499="",F499="",G499=""),"",MAX(0,(G499-F499)*1440))</f>
        <v/>
      </c>
      <c r="M499" s="17">
        <f>IF(B499="","",IF(G499="","Falta",IF(G499&gt;F499+10/1440,"Atraso",IF(I499&lt;H499,"Saída antecipada","Presente"))))</f>
        <v/>
      </c>
      <c r="N499" s="12" t="n"/>
      <c r="O499" s="18">
        <f>IF(OR(B499="",K499=""),"",K499*24*IFERROR(VLOOKUP(B499,'Cadastro'!$A$2:$H$101,7,FALSE),0))</f>
        <v/>
      </c>
      <c r="P499" s="12" t="n"/>
    </row>
    <row r="500">
      <c r="A500" s="6" t="n"/>
      <c r="B500" s="2" t="n"/>
      <c r="C500" s="7">
        <f>IF(B500="","",IFERROR(VLOOKUP(B500,'Cadastro'!$A$2:$H$101,2,FALSE),"Não localizado"))</f>
        <v/>
      </c>
      <c r="D500" s="7">
        <f>IF(B500="","",IFERROR(VLOOKUP(B500,'Cadastro'!$A$2:$H$101,3,FALSE),""))</f>
        <v/>
      </c>
      <c r="E500" s="7">
        <f>IF(B500="","",IFERROR(VLOOKUP(B500,'Cadastro'!$A$2:$H$101,4,FALSE),""))</f>
        <v/>
      </c>
      <c r="F500" s="8" t="n"/>
      <c r="G500" s="8" t="n"/>
      <c r="H500" s="8" t="n"/>
      <c r="I500" s="8" t="n"/>
      <c r="J500" s="4" t="n"/>
      <c r="K500" s="9">
        <f>IF(OR(B500="",G500="",I500=""),"",IFERROR((I500-G500)-IF(J500="",0,J500/24),""))</f>
        <v/>
      </c>
      <c r="L500" s="10">
        <f>IF(OR(B500="",F500="",G500=""),"",MAX(0,(G500-F500)*1440))</f>
        <v/>
      </c>
      <c r="M500" s="11">
        <f>IF(B500="","",IF(G500="","Falta",IF(G500&gt;F500+10/1440,"Atraso",IF(I500&lt;H500,"Saída antecipada","Presente"))))</f>
        <v/>
      </c>
      <c r="N500" s="12" t="n"/>
      <c r="O500" s="13">
        <f>IF(OR(B500="",K500=""),"",K500*24*IFERROR(VLOOKUP(B500,'Cadastro'!$A$2:$H$101,7,FALSE),0))</f>
        <v/>
      </c>
      <c r="P500" s="12" t="n"/>
    </row>
    <row r="501">
      <c r="A501" s="6" t="n"/>
      <c r="B501" s="2" t="n"/>
      <c r="C501" s="14">
        <f>IF(B501="","",IFERROR(VLOOKUP(B501,'Cadastro'!$A$2:$H$101,2,FALSE),"Não localizado"))</f>
        <v/>
      </c>
      <c r="D501" s="14">
        <f>IF(B501="","",IFERROR(VLOOKUP(B501,'Cadastro'!$A$2:$H$101,3,FALSE),""))</f>
        <v/>
      </c>
      <c r="E501" s="14">
        <f>IF(B501="","",IFERROR(VLOOKUP(B501,'Cadastro'!$A$2:$H$101,4,FALSE),""))</f>
        <v/>
      </c>
      <c r="F501" s="8" t="n"/>
      <c r="G501" s="8" t="n"/>
      <c r="H501" s="8" t="n"/>
      <c r="I501" s="8" t="n"/>
      <c r="J501" s="4" t="n"/>
      <c r="K501" s="15">
        <f>IF(OR(B501="",G501="",I501=""),"",IFERROR((I501-G501)-IF(J501="",0,J501/24),""))</f>
        <v/>
      </c>
      <c r="L501" s="16">
        <f>IF(OR(B501="",F501="",G501=""),"",MAX(0,(G501-F501)*1440))</f>
        <v/>
      </c>
      <c r="M501" s="17">
        <f>IF(B501="","",IF(G501="","Falta",IF(G501&gt;F501+10/1440,"Atraso",IF(I501&lt;H501,"Saída antecipada","Presente"))))</f>
        <v/>
      </c>
      <c r="N501" s="12" t="n"/>
      <c r="O501" s="18">
        <f>IF(OR(B501="",K501=""),"",K501*24*IFERROR(VLOOKUP(B501,'Cadastro'!$A$2:$H$101,7,FALSE),0))</f>
        <v/>
      </c>
      <c r="P501" s="12" t="n"/>
    </row>
    <row r="502">
      <c r="A502" s="6" t="n"/>
      <c r="B502" s="2" t="n"/>
      <c r="C502" s="7">
        <f>IF(B502="","",IFERROR(VLOOKUP(B502,'Cadastro'!$A$2:$H$101,2,FALSE),"Não localizado"))</f>
        <v/>
      </c>
      <c r="D502" s="7">
        <f>IF(B502="","",IFERROR(VLOOKUP(B502,'Cadastro'!$A$2:$H$101,3,FALSE),""))</f>
        <v/>
      </c>
      <c r="E502" s="7">
        <f>IF(B502="","",IFERROR(VLOOKUP(B502,'Cadastro'!$A$2:$H$101,4,FALSE),""))</f>
        <v/>
      </c>
      <c r="F502" s="8" t="n"/>
      <c r="G502" s="8" t="n"/>
      <c r="H502" s="8" t="n"/>
      <c r="I502" s="8" t="n"/>
      <c r="J502" s="4" t="n"/>
      <c r="K502" s="9">
        <f>IF(OR(B502="",G502="",I502=""),"",IFERROR((I502-G502)-IF(J502="",0,J502/24),""))</f>
        <v/>
      </c>
      <c r="L502" s="10">
        <f>IF(OR(B502="",F502="",G502=""),"",MAX(0,(G502-F502)*1440))</f>
        <v/>
      </c>
      <c r="M502" s="11">
        <f>IF(B502="","",IF(G502="","Falta",IF(G502&gt;F502+10/1440,"Atraso",IF(I502&lt;H502,"Saída antecipada","Presente"))))</f>
        <v/>
      </c>
      <c r="N502" s="12" t="n"/>
      <c r="O502" s="13">
        <f>IF(OR(B502="",K502=""),"",K502*24*IFERROR(VLOOKUP(B502,'Cadastro'!$A$2:$H$101,7,FALSE),0))</f>
        <v/>
      </c>
      <c r="P502" s="12" t="n"/>
    </row>
    <row r="503">
      <c r="A503" s="6" t="n"/>
      <c r="B503" s="2" t="n"/>
      <c r="C503" s="14">
        <f>IF(B503="","",IFERROR(VLOOKUP(B503,'Cadastro'!$A$2:$H$101,2,FALSE),"Não localizado"))</f>
        <v/>
      </c>
      <c r="D503" s="14">
        <f>IF(B503="","",IFERROR(VLOOKUP(B503,'Cadastro'!$A$2:$H$101,3,FALSE),""))</f>
        <v/>
      </c>
      <c r="E503" s="14">
        <f>IF(B503="","",IFERROR(VLOOKUP(B503,'Cadastro'!$A$2:$H$101,4,FALSE),""))</f>
        <v/>
      </c>
      <c r="F503" s="8" t="n"/>
      <c r="G503" s="8" t="n"/>
      <c r="H503" s="8" t="n"/>
      <c r="I503" s="8" t="n"/>
      <c r="J503" s="4" t="n"/>
      <c r="K503" s="15">
        <f>IF(OR(B503="",G503="",I503=""),"",IFERROR((I503-G503)-IF(J503="",0,J503/24),""))</f>
        <v/>
      </c>
      <c r="L503" s="16">
        <f>IF(OR(B503="",F503="",G503=""),"",MAX(0,(G503-F503)*1440))</f>
        <v/>
      </c>
      <c r="M503" s="17">
        <f>IF(B503="","",IF(G503="","Falta",IF(G503&gt;F503+10/1440,"Atraso",IF(I503&lt;H503,"Saída antecipada","Presente"))))</f>
        <v/>
      </c>
      <c r="N503" s="12" t="n"/>
      <c r="O503" s="18">
        <f>IF(OR(B503="",K503=""),"",K503*24*IFERROR(VLOOKUP(B503,'Cadastro'!$A$2:$H$101,7,FALSE),0))</f>
        <v/>
      </c>
      <c r="P503" s="12" t="n"/>
    </row>
    <row r="504">
      <c r="A504" s="6" t="n"/>
      <c r="B504" s="2" t="n"/>
      <c r="C504" s="7">
        <f>IF(B504="","",IFERROR(VLOOKUP(B504,'Cadastro'!$A$2:$H$101,2,FALSE),"Não localizado"))</f>
        <v/>
      </c>
      <c r="D504" s="7">
        <f>IF(B504="","",IFERROR(VLOOKUP(B504,'Cadastro'!$A$2:$H$101,3,FALSE),""))</f>
        <v/>
      </c>
      <c r="E504" s="7">
        <f>IF(B504="","",IFERROR(VLOOKUP(B504,'Cadastro'!$A$2:$H$101,4,FALSE),""))</f>
        <v/>
      </c>
      <c r="F504" s="8" t="n"/>
      <c r="G504" s="8" t="n"/>
      <c r="H504" s="8" t="n"/>
      <c r="I504" s="8" t="n"/>
      <c r="J504" s="4" t="n"/>
      <c r="K504" s="9">
        <f>IF(OR(B504="",G504="",I504=""),"",IFERROR((I504-G504)-IF(J504="",0,J504/24),""))</f>
        <v/>
      </c>
      <c r="L504" s="10">
        <f>IF(OR(B504="",F504="",G504=""),"",MAX(0,(G504-F504)*1440))</f>
        <v/>
      </c>
      <c r="M504" s="11">
        <f>IF(B504="","",IF(G504="","Falta",IF(G504&gt;F504+10/1440,"Atraso",IF(I504&lt;H504,"Saída antecipada","Presente"))))</f>
        <v/>
      </c>
      <c r="N504" s="12" t="n"/>
      <c r="O504" s="13">
        <f>IF(OR(B504="",K504=""),"",K504*24*IFERROR(VLOOKUP(B504,'Cadastro'!$A$2:$H$101,7,FALSE),0))</f>
        <v/>
      </c>
      <c r="P504" s="12" t="n"/>
    </row>
    <row r="505">
      <c r="A505" s="6" t="n"/>
      <c r="B505" s="2" t="n"/>
      <c r="C505" s="14">
        <f>IF(B505="","",IFERROR(VLOOKUP(B505,'Cadastro'!$A$2:$H$101,2,FALSE),"Não localizado"))</f>
        <v/>
      </c>
      <c r="D505" s="14">
        <f>IF(B505="","",IFERROR(VLOOKUP(B505,'Cadastro'!$A$2:$H$101,3,FALSE),""))</f>
        <v/>
      </c>
      <c r="E505" s="14">
        <f>IF(B505="","",IFERROR(VLOOKUP(B505,'Cadastro'!$A$2:$H$101,4,FALSE),""))</f>
        <v/>
      </c>
      <c r="F505" s="8" t="n"/>
      <c r="G505" s="8" t="n"/>
      <c r="H505" s="8" t="n"/>
      <c r="I505" s="8" t="n"/>
      <c r="J505" s="4" t="n"/>
      <c r="K505" s="15">
        <f>IF(OR(B505="",G505="",I505=""),"",IFERROR((I505-G505)-IF(J505="",0,J505/24),""))</f>
        <v/>
      </c>
      <c r="L505" s="16">
        <f>IF(OR(B505="",F505="",G505=""),"",MAX(0,(G505-F505)*1440))</f>
        <v/>
      </c>
      <c r="M505" s="17">
        <f>IF(B505="","",IF(G505="","Falta",IF(G505&gt;F505+10/1440,"Atraso",IF(I505&lt;H505,"Saída antecipada","Presente"))))</f>
        <v/>
      </c>
      <c r="N505" s="12" t="n"/>
      <c r="O505" s="18">
        <f>IF(OR(B505="",K505=""),"",K505*24*IFERROR(VLOOKUP(B505,'Cadastro'!$A$2:$H$101,7,FALSE),0))</f>
        <v/>
      </c>
      <c r="P505" s="12" t="n"/>
    </row>
    <row r="506">
      <c r="A506" s="6" t="n"/>
      <c r="B506" s="2" t="n"/>
      <c r="C506" s="7">
        <f>IF(B506="","",IFERROR(VLOOKUP(B506,'Cadastro'!$A$2:$H$101,2,FALSE),"Não localizado"))</f>
        <v/>
      </c>
      <c r="D506" s="7">
        <f>IF(B506="","",IFERROR(VLOOKUP(B506,'Cadastro'!$A$2:$H$101,3,FALSE),""))</f>
        <v/>
      </c>
      <c r="E506" s="7">
        <f>IF(B506="","",IFERROR(VLOOKUP(B506,'Cadastro'!$A$2:$H$101,4,FALSE),""))</f>
        <v/>
      </c>
      <c r="F506" s="8" t="n"/>
      <c r="G506" s="8" t="n"/>
      <c r="H506" s="8" t="n"/>
      <c r="I506" s="8" t="n"/>
      <c r="J506" s="4" t="n"/>
      <c r="K506" s="9">
        <f>IF(OR(B506="",G506="",I506=""),"",IFERROR((I506-G506)-IF(J506="",0,J506/24),""))</f>
        <v/>
      </c>
      <c r="L506" s="10">
        <f>IF(OR(B506="",F506="",G506=""),"",MAX(0,(G506-F506)*1440))</f>
        <v/>
      </c>
      <c r="M506" s="11">
        <f>IF(B506="","",IF(G506="","Falta",IF(G506&gt;F506+10/1440,"Atraso",IF(I506&lt;H506,"Saída antecipada","Presente"))))</f>
        <v/>
      </c>
      <c r="N506" s="12" t="n"/>
      <c r="O506" s="13">
        <f>IF(OR(B506="",K506=""),"",K506*24*IFERROR(VLOOKUP(B506,'Cadastro'!$A$2:$H$101,7,FALSE),0))</f>
        <v/>
      </c>
      <c r="P506" s="12" t="n"/>
    </row>
    <row r="507">
      <c r="A507" s="6" t="n"/>
      <c r="B507" s="2" t="n"/>
      <c r="C507" s="14">
        <f>IF(B507="","",IFERROR(VLOOKUP(B507,'Cadastro'!$A$2:$H$101,2,FALSE),"Não localizado"))</f>
        <v/>
      </c>
      <c r="D507" s="14">
        <f>IF(B507="","",IFERROR(VLOOKUP(B507,'Cadastro'!$A$2:$H$101,3,FALSE),""))</f>
        <v/>
      </c>
      <c r="E507" s="14">
        <f>IF(B507="","",IFERROR(VLOOKUP(B507,'Cadastro'!$A$2:$H$101,4,FALSE),""))</f>
        <v/>
      </c>
      <c r="F507" s="8" t="n"/>
      <c r="G507" s="8" t="n"/>
      <c r="H507" s="8" t="n"/>
      <c r="I507" s="8" t="n"/>
      <c r="J507" s="4" t="n"/>
      <c r="K507" s="15">
        <f>IF(OR(B507="",G507="",I507=""),"",IFERROR((I507-G507)-IF(J507="",0,J507/24),""))</f>
        <v/>
      </c>
      <c r="L507" s="16">
        <f>IF(OR(B507="",F507="",G507=""),"",MAX(0,(G507-F507)*1440))</f>
        <v/>
      </c>
      <c r="M507" s="17">
        <f>IF(B507="","",IF(G507="","Falta",IF(G507&gt;F507+10/1440,"Atraso",IF(I507&lt;H507,"Saída antecipada","Presente"))))</f>
        <v/>
      </c>
      <c r="N507" s="12" t="n"/>
      <c r="O507" s="18">
        <f>IF(OR(B507="",K507=""),"",K507*24*IFERROR(VLOOKUP(B507,'Cadastro'!$A$2:$H$101,7,FALSE),0))</f>
        <v/>
      </c>
      <c r="P507" s="12" t="n"/>
    </row>
    <row r="508">
      <c r="A508" s="6" t="n"/>
      <c r="B508" s="2" t="n"/>
      <c r="C508" s="7">
        <f>IF(B508="","",IFERROR(VLOOKUP(B508,'Cadastro'!$A$2:$H$101,2,FALSE),"Não localizado"))</f>
        <v/>
      </c>
      <c r="D508" s="7">
        <f>IF(B508="","",IFERROR(VLOOKUP(B508,'Cadastro'!$A$2:$H$101,3,FALSE),""))</f>
        <v/>
      </c>
      <c r="E508" s="7">
        <f>IF(B508="","",IFERROR(VLOOKUP(B508,'Cadastro'!$A$2:$H$101,4,FALSE),""))</f>
        <v/>
      </c>
      <c r="F508" s="8" t="n"/>
      <c r="G508" s="8" t="n"/>
      <c r="H508" s="8" t="n"/>
      <c r="I508" s="8" t="n"/>
      <c r="J508" s="4" t="n"/>
      <c r="K508" s="9">
        <f>IF(OR(B508="",G508="",I508=""),"",IFERROR((I508-G508)-IF(J508="",0,J508/24),""))</f>
        <v/>
      </c>
      <c r="L508" s="10">
        <f>IF(OR(B508="",F508="",G508=""),"",MAX(0,(G508-F508)*1440))</f>
        <v/>
      </c>
      <c r="M508" s="11">
        <f>IF(B508="","",IF(G508="","Falta",IF(G508&gt;F508+10/1440,"Atraso",IF(I508&lt;H508,"Saída antecipada","Presente"))))</f>
        <v/>
      </c>
      <c r="N508" s="12" t="n"/>
      <c r="O508" s="13">
        <f>IF(OR(B508="",K508=""),"",K508*24*IFERROR(VLOOKUP(B508,'Cadastro'!$A$2:$H$101,7,FALSE),0))</f>
        <v/>
      </c>
      <c r="P508" s="12" t="n"/>
    </row>
    <row r="509">
      <c r="A509" s="6" t="n"/>
      <c r="B509" s="2" t="n"/>
      <c r="C509" s="14">
        <f>IF(B509="","",IFERROR(VLOOKUP(B509,'Cadastro'!$A$2:$H$101,2,FALSE),"Não localizado"))</f>
        <v/>
      </c>
      <c r="D509" s="14">
        <f>IF(B509="","",IFERROR(VLOOKUP(B509,'Cadastro'!$A$2:$H$101,3,FALSE),""))</f>
        <v/>
      </c>
      <c r="E509" s="14">
        <f>IF(B509="","",IFERROR(VLOOKUP(B509,'Cadastro'!$A$2:$H$101,4,FALSE),""))</f>
        <v/>
      </c>
      <c r="F509" s="8" t="n"/>
      <c r="G509" s="8" t="n"/>
      <c r="H509" s="8" t="n"/>
      <c r="I509" s="8" t="n"/>
      <c r="J509" s="4" t="n"/>
      <c r="K509" s="15">
        <f>IF(OR(B509="",G509="",I509=""),"",IFERROR((I509-G509)-IF(J509="",0,J509/24),""))</f>
        <v/>
      </c>
      <c r="L509" s="16">
        <f>IF(OR(B509="",F509="",G509=""),"",MAX(0,(G509-F509)*1440))</f>
        <v/>
      </c>
      <c r="M509" s="17">
        <f>IF(B509="","",IF(G509="","Falta",IF(G509&gt;F509+10/1440,"Atraso",IF(I509&lt;H509,"Saída antecipada","Presente"))))</f>
        <v/>
      </c>
      <c r="N509" s="12" t="n"/>
      <c r="O509" s="18">
        <f>IF(OR(B509="",K509=""),"",K509*24*IFERROR(VLOOKUP(B509,'Cadastro'!$A$2:$H$101,7,FALSE),0))</f>
        <v/>
      </c>
      <c r="P509" s="12" t="n"/>
    </row>
    <row r="510">
      <c r="A510" s="6" t="n"/>
      <c r="B510" s="2" t="n"/>
      <c r="C510" s="7">
        <f>IF(B510="","",IFERROR(VLOOKUP(B510,'Cadastro'!$A$2:$H$101,2,FALSE),"Não localizado"))</f>
        <v/>
      </c>
      <c r="D510" s="7">
        <f>IF(B510="","",IFERROR(VLOOKUP(B510,'Cadastro'!$A$2:$H$101,3,FALSE),""))</f>
        <v/>
      </c>
      <c r="E510" s="7">
        <f>IF(B510="","",IFERROR(VLOOKUP(B510,'Cadastro'!$A$2:$H$101,4,FALSE),""))</f>
        <v/>
      </c>
      <c r="F510" s="8" t="n"/>
      <c r="G510" s="8" t="n"/>
      <c r="H510" s="8" t="n"/>
      <c r="I510" s="8" t="n"/>
      <c r="J510" s="4" t="n"/>
      <c r="K510" s="9">
        <f>IF(OR(B510="",G510="",I510=""),"",IFERROR((I510-G510)-IF(J510="",0,J510/24),""))</f>
        <v/>
      </c>
      <c r="L510" s="10">
        <f>IF(OR(B510="",F510="",G510=""),"",MAX(0,(G510-F510)*1440))</f>
        <v/>
      </c>
      <c r="M510" s="11">
        <f>IF(B510="","",IF(G510="","Falta",IF(G510&gt;F510+10/1440,"Atraso",IF(I510&lt;H510,"Saída antecipada","Presente"))))</f>
        <v/>
      </c>
      <c r="N510" s="12" t="n"/>
      <c r="O510" s="13">
        <f>IF(OR(B510="",K510=""),"",K510*24*IFERROR(VLOOKUP(B510,'Cadastro'!$A$2:$H$101,7,FALSE),0))</f>
        <v/>
      </c>
      <c r="P510" s="12" t="n"/>
    </row>
    <row r="511">
      <c r="A511" s="6" t="n"/>
      <c r="B511" s="2" t="n"/>
      <c r="C511" s="14">
        <f>IF(B511="","",IFERROR(VLOOKUP(B511,'Cadastro'!$A$2:$H$101,2,FALSE),"Não localizado"))</f>
        <v/>
      </c>
      <c r="D511" s="14">
        <f>IF(B511="","",IFERROR(VLOOKUP(B511,'Cadastro'!$A$2:$H$101,3,FALSE),""))</f>
        <v/>
      </c>
      <c r="E511" s="14">
        <f>IF(B511="","",IFERROR(VLOOKUP(B511,'Cadastro'!$A$2:$H$101,4,FALSE),""))</f>
        <v/>
      </c>
      <c r="F511" s="8" t="n"/>
      <c r="G511" s="8" t="n"/>
      <c r="H511" s="8" t="n"/>
      <c r="I511" s="8" t="n"/>
      <c r="J511" s="4" t="n"/>
      <c r="K511" s="15">
        <f>IF(OR(B511="",G511="",I511=""),"",IFERROR((I511-G511)-IF(J511="",0,J511/24),""))</f>
        <v/>
      </c>
      <c r="L511" s="16">
        <f>IF(OR(B511="",F511="",G511=""),"",MAX(0,(G511-F511)*1440))</f>
        <v/>
      </c>
      <c r="M511" s="17">
        <f>IF(B511="","",IF(G511="","Falta",IF(G511&gt;F511+10/1440,"Atraso",IF(I511&lt;H511,"Saída antecipada","Presente"))))</f>
        <v/>
      </c>
      <c r="N511" s="12" t="n"/>
      <c r="O511" s="18">
        <f>IF(OR(B511="",K511=""),"",K511*24*IFERROR(VLOOKUP(B511,'Cadastro'!$A$2:$H$101,7,FALSE),0))</f>
        <v/>
      </c>
      <c r="P511" s="12" t="n"/>
    </row>
    <row r="512">
      <c r="A512" s="6" t="n"/>
      <c r="B512" s="2" t="n"/>
      <c r="C512" s="7">
        <f>IF(B512="","",IFERROR(VLOOKUP(B512,'Cadastro'!$A$2:$H$101,2,FALSE),"Não localizado"))</f>
        <v/>
      </c>
      <c r="D512" s="7">
        <f>IF(B512="","",IFERROR(VLOOKUP(B512,'Cadastro'!$A$2:$H$101,3,FALSE),""))</f>
        <v/>
      </c>
      <c r="E512" s="7">
        <f>IF(B512="","",IFERROR(VLOOKUP(B512,'Cadastro'!$A$2:$H$101,4,FALSE),""))</f>
        <v/>
      </c>
      <c r="F512" s="8" t="n"/>
      <c r="G512" s="8" t="n"/>
      <c r="H512" s="8" t="n"/>
      <c r="I512" s="8" t="n"/>
      <c r="J512" s="4" t="n"/>
      <c r="K512" s="9">
        <f>IF(OR(B512="",G512="",I512=""),"",IFERROR((I512-G512)-IF(J512="",0,J512/24),""))</f>
        <v/>
      </c>
      <c r="L512" s="10">
        <f>IF(OR(B512="",F512="",G512=""),"",MAX(0,(G512-F512)*1440))</f>
        <v/>
      </c>
      <c r="M512" s="11">
        <f>IF(B512="","",IF(G512="","Falta",IF(G512&gt;F512+10/1440,"Atraso",IF(I512&lt;H512,"Saída antecipada","Presente"))))</f>
        <v/>
      </c>
      <c r="N512" s="12" t="n"/>
      <c r="O512" s="13">
        <f>IF(OR(B512="",K512=""),"",K512*24*IFERROR(VLOOKUP(B512,'Cadastro'!$A$2:$H$101,7,FALSE),0))</f>
        <v/>
      </c>
      <c r="P512" s="12" t="n"/>
    </row>
    <row r="513">
      <c r="A513" s="6" t="n"/>
      <c r="B513" s="2" t="n"/>
      <c r="C513" s="14">
        <f>IF(B513="","",IFERROR(VLOOKUP(B513,'Cadastro'!$A$2:$H$101,2,FALSE),"Não localizado"))</f>
        <v/>
      </c>
      <c r="D513" s="14">
        <f>IF(B513="","",IFERROR(VLOOKUP(B513,'Cadastro'!$A$2:$H$101,3,FALSE),""))</f>
        <v/>
      </c>
      <c r="E513" s="14">
        <f>IF(B513="","",IFERROR(VLOOKUP(B513,'Cadastro'!$A$2:$H$101,4,FALSE),""))</f>
        <v/>
      </c>
      <c r="F513" s="8" t="n"/>
      <c r="G513" s="8" t="n"/>
      <c r="H513" s="8" t="n"/>
      <c r="I513" s="8" t="n"/>
      <c r="J513" s="4" t="n"/>
      <c r="K513" s="15">
        <f>IF(OR(B513="",G513="",I513=""),"",IFERROR((I513-G513)-IF(J513="",0,J513/24),""))</f>
        <v/>
      </c>
      <c r="L513" s="16">
        <f>IF(OR(B513="",F513="",G513=""),"",MAX(0,(G513-F513)*1440))</f>
        <v/>
      </c>
      <c r="M513" s="17">
        <f>IF(B513="","",IF(G513="","Falta",IF(G513&gt;F513+10/1440,"Atraso",IF(I513&lt;H513,"Saída antecipada","Presente"))))</f>
        <v/>
      </c>
      <c r="N513" s="12" t="n"/>
      <c r="O513" s="18">
        <f>IF(OR(B513="",K513=""),"",K513*24*IFERROR(VLOOKUP(B513,'Cadastro'!$A$2:$H$101,7,FALSE),0))</f>
        <v/>
      </c>
      <c r="P513" s="12" t="n"/>
    </row>
    <row r="514">
      <c r="A514" s="6" t="n"/>
      <c r="B514" s="2" t="n"/>
      <c r="C514" s="7">
        <f>IF(B514="","",IFERROR(VLOOKUP(B514,'Cadastro'!$A$2:$H$101,2,FALSE),"Não localizado"))</f>
        <v/>
      </c>
      <c r="D514" s="7">
        <f>IF(B514="","",IFERROR(VLOOKUP(B514,'Cadastro'!$A$2:$H$101,3,FALSE),""))</f>
        <v/>
      </c>
      <c r="E514" s="7">
        <f>IF(B514="","",IFERROR(VLOOKUP(B514,'Cadastro'!$A$2:$H$101,4,FALSE),""))</f>
        <v/>
      </c>
      <c r="F514" s="8" t="n"/>
      <c r="G514" s="8" t="n"/>
      <c r="H514" s="8" t="n"/>
      <c r="I514" s="8" t="n"/>
      <c r="J514" s="4" t="n"/>
      <c r="K514" s="9">
        <f>IF(OR(B514="",G514="",I514=""),"",IFERROR((I514-G514)-IF(J514="",0,J514/24),""))</f>
        <v/>
      </c>
      <c r="L514" s="10">
        <f>IF(OR(B514="",F514="",G514=""),"",MAX(0,(G514-F514)*1440))</f>
        <v/>
      </c>
      <c r="M514" s="11">
        <f>IF(B514="","",IF(G514="","Falta",IF(G514&gt;F514+10/1440,"Atraso",IF(I514&lt;H514,"Saída antecipada","Presente"))))</f>
        <v/>
      </c>
      <c r="N514" s="12" t="n"/>
      <c r="O514" s="13">
        <f>IF(OR(B514="",K514=""),"",K514*24*IFERROR(VLOOKUP(B514,'Cadastro'!$A$2:$H$101,7,FALSE),0))</f>
        <v/>
      </c>
      <c r="P514" s="12" t="n"/>
    </row>
    <row r="515">
      <c r="A515" s="6" t="n"/>
      <c r="B515" s="2" t="n"/>
      <c r="C515" s="14">
        <f>IF(B515="","",IFERROR(VLOOKUP(B515,'Cadastro'!$A$2:$H$101,2,FALSE),"Não localizado"))</f>
        <v/>
      </c>
      <c r="D515" s="14">
        <f>IF(B515="","",IFERROR(VLOOKUP(B515,'Cadastro'!$A$2:$H$101,3,FALSE),""))</f>
        <v/>
      </c>
      <c r="E515" s="14">
        <f>IF(B515="","",IFERROR(VLOOKUP(B515,'Cadastro'!$A$2:$H$101,4,FALSE),""))</f>
        <v/>
      </c>
      <c r="F515" s="8" t="n"/>
      <c r="G515" s="8" t="n"/>
      <c r="H515" s="8" t="n"/>
      <c r="I515" s="8" t="n"/>
      <c r="J515" s="4" t="n"/>
      <c r="K515" s="15">
        <f>IF(OR(B515="",G515="",I515=""),"",IFERROR((I515-G515)-IF(J515="",0,J515/24),""))</f>
        <v/>
      </c>
      <c r="L515" s="16">
        <f>IF(OR(B515="",F515="",G515=""),"",MAX(0,(G515-F515)*1440))</f>
        <v/>
      </c>
      <c r="M515" s="17">
        <f>IF(B515="","",IF(G515="","Falta",IF(G515&gt;F515+10/1440,"Atraso",IF(I515&lt;H515,"Saída antecipada","Presente"))))</f>
        <v/>
      </c>
      <c r="N515" s="12" t="n"/>
      <c r="O515" s="18">
        <f>IF(OR(B515="",K515=""),"",K515*24*IFERROR(VLOOKUP(B515,'Cadastro'!$A$2:$H$101,7,FALSE),0))</f>
        <v/>
      </c>
      <c r="P515" s="12" t="n"/>
    </row>
    <row r="516">
      <c r="A516" s="6" t="n"/>
      <c r="B516" s="2" t="n"/>
      <c r="C516" s="7">
        <f>IF(B516="","",IFERROR(VLOOKUP(B516,'Cadastro'!$A$2:$H$101,2,FALSE),"Não localizado"))</f>
        <v/>
      </c>
      <c r="D516" s="7">
        <f>IF(B516="","",IFERROR(VLOOKUP(B516,'Cadastro'!$A$2:$H$101,3,FALSE),""))</f>
        <v/>
      </c>
      <c r="E516" s="7">
        <f>IF(B516="","",IFERROR(VLOOKUP(B516,'Cadastro'!$A$2:$H$101,4,FALSE),""))</f>
        <v/>
      </c>
      <c r="F516" s="8" t="n"/>
      <c r="G516" s="8" t="n"/>
      <c r="H516" s="8" t="n"/>
      <c r="I516" s="8" t="n"/>
      <c r="J516" s="4" t="n"/>
      <c r="K516" s="9">
        <f>IF(OR(B516="",G516="",I516=""),"",IFERROR((I516-G516)-IF(J516="",0,J516/24),""))</f>
        <v/>
      </c>
      <c r="L516" s="10">
        <f>IF(OR(B516="",F516="",G516=""),"",MAX(0,(G516-F516)*1440))</f>
        <v/>
      </c>
      <c r="M516" s="11">
        <f>IF(B516="","",IF(G516="","Falta",IF(G516&gt;F516+10/1440,"Atraso",IF(I516&lt;H516,"Saída antecipada","Presente"))))</f>
        <v/>
      </c>
      <c r="N516" s="12" t="n"/>
      <c r="O516" s="13">
        <f>IF(OR(B516="",K516=""),"",K516*24*IFERROR(VLOOKUP(B516,'Cadastro'!$A$2:$H$101,7,FALSE),0))</f>
        <v/>
      </c>
      <c r="P516" s="12" t="n"/>
    </row>
    <row r="517">
      <c r="A517" s="6" t="n"/>
      <c r="B517" s="2" t="n"/>
      <c r="C517" s="14">
        <f>IF(B517="","",IFERROR(VLOOKUP(B517,'Cadastro'!$A$2:$H$101,2,FALSE),"Não localizado"))</f>
        <v/>
      </c>
      <c r="D517" s="14">
        <f>IF(B517="","",IFERROR(VLOOKUP(B517,'Cadastro'!$A$2:$H$101,3,FALSE),""))</f>
        <v/>
      </c>
      <c r="E517" s="14">
        <f>IF(B517="","",IFERROR(VLOOKUP(B517,'Cadastro'!$A$2:$H$101,4,FALSE),""))</f>
        <v/>
      </c>
      <c r="F517" s="8" t="n"/>
      <c r="G517" s="8" t="n"/>
      <c r="H517" s="8" t="n"/>
      <c r="I517" s="8" t="n"/>
      <c r="J517" s="4" t="n"/>
      <c r="K517" s="15">
        <f>IF(OR(B517="",G517="",I517=""),"",IFERROR((I517-G517)-IF(J517="",0,J517/24),""))</f>
        <v/>
      </c>
      <c r="L517" s="16">
        <f>IF(OR(B517="",F517="",G517=""),"",MAX(0,(G517-F517)*1440))</f>
        <v/>
      </c>
      <c r="M517" s="17">
        <f>IF(B517="","",IF(G517="","Falta",IF(G517&gt;F517+10/1440,"Atraso",IF(I517&lt;H517,"Saída antecipada","Presente"))))</f>
        <v/>
      </c>
      <c r="N517" s="12" t="n"/>
      <c r="O517" s="18">
        <f>IF(OR(B517="",K517=""),"",K517*24*IFERROR(VLOOKUP(B517,'Cadastro'!$A$2:$H$101,7,FALSE),0))</f>
        <v/>
      </c>
      <c r="P517" s="12" t="n"/>
    </row>
    <row r="518">
      <c r="A518" s="6" t="n"/>
      <c r="B518" s="2" t="n"/>
      <c r="C518" s="7">
        <f>IF(B518="","",IFERROR(VLOOKUP(B518,'Cadastro'!$A$2:$H$101,2,FALSE),"Não localizado"))</f>
        <v/>
      </c>
      <c r="D518" s="7">
        <f>IF(B518="","",IFERROR(VLOOKUP(B518,'Cadastro'!$A$2:$H$101,3,FALSE),""))</f>
        <v/>
      </c>
      <c r="E518" s="7">
        <f>IF(B518="","",IFERROR(VLOOKUP(B518,'Cadastro'!$A$2:$H$101,4,FALSE),""))</f>
        <v/>
      </c>
      <c r="F518" s="8" t="n"/>
      <c r="G518" s="8" t="n"/>
      <c r="H518" s="8" t="n"/>
      <c r="I518" s="8" t="n"/>
      <c r="J518" s="4" t="n"/>
      <c r="K518" s="9">
        <f>IF(OR(B518="",G518="",I518=""),"",IFERROR((I518-G518)-IF(J518="",0,J518/24),""))</f>
        <v/>
      </c>
      <c r="L518" s="10">
        <f>IF(OR(B518="",F518="",G518=""),"",MAX(0,(G518-F518)*1440))</f>
        <v/>
      </c>
      <c r="M518" s="11">
        <f>IF(B518="","",IF(G518="","Falta",IF(G518&gt;F518+10/1440,"Atraso",IF(I518&lt;H518,"Saída antecipada","Presente"))))</f>
        <v/>
      </c>
      <c r="N518" s="12" t="n"/>
      <c r="O518" s="13">
        <f>IF(OR(B518="",K518=""),"",K518*24*IFERROR(VLOOKUP(B518,'Cadastro'!$A$2:$H$101,7,FALSE),0))</f>
        <v/>
      </c>
      <c r="P518" s="12" t="n"/>
    </row>
    <row r="519">
      <c r="A519" s="6" t="n"/>
      <c r="B519" s="2" t="n"/>
      <c r="C519" s="14">
        <f>IF(B519="","",IFERROR(VLOOKUP(B519,'Cadastro'!$A$2:$H$101,2,FALSE),"Não localizado"))</f>
        <v/>
      </c>
      <c r="D519" s="14">
        <f>IF(B519="","",IFERROR(VLOOKUP(B519,'Cadastro'!$A$2:$H$101,3,FALSE),""))</f>
        <v/>
      </c>
      <c r="E519" s="14">
        <f>IF(B519="","",IFERROR(VLOOKUP(B519,'Cadastro'!$A$2:$H$101,4,FALSE),""))</f>
        <v/>
      </c>
      <c r="F519" s="8" t="n"/>
      <c r="G519" s="8" t="n"/>
      <c r="H519" s="8" t="n"/>
      <c r="I519" s="8" t="n"/>
      <c r="J519" s="4" t="n"/>
      <c r="K519" s="15">
        <f>IF(OR(B519="",G519="",I519=""),"",IFERROR((I519-G519)-IF(J519="",0,J519/24),""))</f>
        <v/>
      </c>
      <c r="L519" s="16">
        <f>IF(OR(B519="",F519="",G519=""),"",MAX(0,(G519-F519)*1440))</f>
        <v/>
      </c>
      <c r="M519" s="17">
        <f>IF(B519="","",IF(G519="","Falta",IF(G519&gt;F519+10/1440,"Atraso",IF(I519&lt;H519,"Saída antecipada","Presente"))))</f>
        <v/>
      </c>
      <c r="N519" s="12" t="n"/>
      <c r="O519" s="18">
        <f>IF(OR(B519="",K519=""),"",K519*24*IFERROR(VLOOKUP(B519,'Cadastro'!$A$2:$H$101,7,FALSE),0))</f>
        <v/>
      </c>
      <c r="P519" s="12" t="n"/>
    </row>
    <row r="520">
      <c r="A520" s="6" t="n"/>
      <c r="B520" s="2" t="n"/>
      <c r="C520" s="7">
        <f>IF(B520="","",IFERROR(VLOOKUP(B520,'Cadastro'!$A$2:$H$101,2,FALSE),"Não localizado"))</f>
        <v/>
      </c>
      <c r="D520" s="7">
        <f>IF(B520="","",IFERROR(VLOOKUP(B520,'Cadastro'!$A$2:$H$101,3,FALSE),""))</f>
        <v/>
      </c>
      <c r="E520" s="7">
        <f>IF(B520="","",IFERROR(VLOOKUP(B520,'Cadastro'!$A$2:$H$101,4,FALSE),""))</f>
        <v/>
      </c>
      <c r="F520" s="8" t="n"/>
      <c r="G520" s="8" t="n"/>
      <c r="H520" s="8" t="n"/>
      <c r="I520" s="8" t="n"/>
      <c r="J520" s="4" t="n"/>
      <c r="K520" s="9">
        <f>IF(OR(B520="",G520="",I520=""),"",IFERROR((I520-G520)-IF(J520="",0,J520/24),""))</f>
        <v/>
      </c>
      <c r="L520" s="10">
        <f>IF(OR(B520="",F520="",G520=""),"",MAX(0,(G520-F520)*1440))</f>
        <v/>
      </c>
      <c r="M520" s="11">
        <f>IF(B520="","",IF(G520="","Falta",IF(G520&gt;F520+10/1440,"Atraso",IF(I520&lt;H520,"Saída antecipada","Presente"))))</f>
        <v/>
      </c>
      <c r="N520" s="12" t="n"/>
      <c r="O520" s="13">
        <f>IF(OR(B520="",K520=""),"",K520*24*IFERROR(VLOOKUP(B520,'Cadastro'!$A$2:$H$101,7,FALSE),0))</f>
        <v/>
      </c>
      <c r="P520" s="12" t="n"/>
    </row>
    <row r="521">
      <c r="A521" s="6" t="n"/>
      <c r="B521" s="2" t="n"/>
      <c r="C521" s="14">
        <f>IF(B521="","",IFERROR(VLOOKUP(B521,'Cadastro'!$A$2:$H$101,2,FALSE),"Não localizado"))</f>
        <v/>
      </c>
      <c r="D521" s="14">
        <f>IF(B521="","",IFERROR(VLOOKUP(B521,'Cadastro'!$A$2:$H$101,3,FALSE),""))</f>
        <v/>
      </c>
      <c r="E521" s="14">
        <f>IF(B521="","",IFERROR(VLOOKUP(B521,'Cadastro'!$A$2:$H$101,4,FALSE),""))</f>
        <v/>
      </c>
      <c r="F521" s="8" t="n"/>
      <c r="G521" s="8" t="n"/>
      <c r="H521" s="8" t="n"/>
      <c r="I521" s="8" t="n"/>
      <c r="J521" s="4" t="n"/>
      <c r="K521" s="15">
        <f>IF(OR(B521="",G521="",I521=""),"",IFERROR((I521-G521)-IF(J521="",0,J521/24),""))</f>
        <v/>
      </c>
      <c r="L521" s="16">
        <f>IF(OR(B521="",F521="",G521=""),"",MAX(0,(G521-F521)*1440))</f>
        <v/>
      </c>
      <c r="M521" s="17">
        <f>IF(B521="","",IF(G521="","Falta",IF(G521&gt;F521+10/1440,"Atraso",IF(I521&lt;H521,"Saída antecipada","Presente"))))</f>
        <v/>
      </c>
      <c r="N521" s="12" t="n"/>
      <c r="O521" s="18">
        <f>IF(OR(B521="",K521=""),"",K521*24*IFERROR(VLOOKUP(B521,'Cadastro'!$A$2:$H$101,7,FALSE),0))</f>
        <v/>
      </c>
      <c r="P521" s="12" t="n"/>
    </row>
    <row r="522">
      <c r="A522" s="6" t="n"/>
      <c r="B522" s="2" t="n"/>
      <c r="C522" s="7">
        <f>IF(B522="","",IFERROR(VLOOKUP(B522,'Cadastro'!$A$2:$H$101,2,FALSE),"Não localizado"))</f>
        <v/>
      </c>
      <c r="D522" s="7">
        <f>IF(B522="","",IFERROR(VLOOKUP(B522,'Cadastro'!$A$2:$H$101,3,FALSE),""))</f>
        <v/>
      </c>
      <c r="E522" s="7">
        <f>IF(B522="","",IFERROR(VLOOKUP(B522,'Cadastro'!$A$2:$H$101,4,FALSE),""))</f>
        <v/>
      </c>
      <c r="F522" s="8" t="n"/>
      <c r="G522" s="8" t="n"/>
      <c r="H522" s="8" t="n"/>
      <c r="I522" s="8" t="n"/>
      <c r="J522" s="4" t="n"/>
      <c r="K522" s="9">
        <f>IF(OR(B522="",G522="",I522=""),"",IFERROR((I522-G522)-IF(J522="",0,J522/24),""))</f>
        <v/>
      </c>
      <c r="L522" s="10">
        <f>IF(OR(B522="",F522="",G522=""),"",MAX(0,(G522-F522)*1440))</f>
        <v/>
      </c>
      <c r="M522" s="11">
        <f>IF(B522="","",IF(G522="","Falta",IF(G522&gt;F522+10/1440,"Atraso",IF(I522&lt;H522,"Saída antecipada","Presente"))))</f>
        <v/>
      </c>
      <c r="N522" s="12" t="n"/>
      <c r="O522" s="13">
        <f>IF(OR(B522="",K522=""),"",K522*24*IFERROR(VLOOKUP(B522,'Cadastro'!$A$2:$H$101,7,FALSE),0))</f>
        <v/>
      </c>
      <c r="P522" s="12" t="n"/>
    </row>
    <row r="523">
      <c r="A523" s="6" t="n"/>
      <c r="B523" s="2" t="n"/>
      <c r="C523" s="14">
        <f>IF(B523="","",IFERROR(VLOOKUP(B523,'Cadastro'!$A$2:$H$101,2,FALSE),"Não localizado"))</f>
        <v/>
      </c>
      <c r="D523" s="14">
        <f>IF(B523="","",IFERROR(VLOOKUP(B523,'Cadastro'!$A$2:$H$101,3,FALSE),""))</f>
        <v/>
      </c>
      <c r="E523" s="14">
        <f>IF(B523="","",IFERROR(VLOOKUP(B523,'Cadastro'!$A$2:$H$101,4,FALSE),""))</f>
        <v/>
      </c>
      <c r="F523" s="8" t="n"/>
      <c r="G523" s="8" t="n"/>
      <c r="H523" s="8" t="n"/>
      <c r="I523" s="8" t="n"/>
      <c r="J523" s="4" t="n"/>
      <c r="K523" s="15">
        <f>IF(OR(B523="",G523="",I523=""),"",IFERROR((I523-G523)-IF(J523="",0,J523/24),""))</f>
        <v/>
      </c>
      <c r="L523" s="16">
        <f>IF(OR(B523="",F523="",G523=""),"",MAX(0,(G523-F523)*1440))</f>
        <v/>
      </c>
      <c r="M523" s="17">
        <f>IF(B523="","",IF(G523="","Falta",IF(G523&gt;F523+10/1440,"Atraso",IF(I523&lt;H523,"Saída antecipada","Presente"))))</f>
        <v/>
      </c>
      <c r="N523" s="12" t="n"/>
      <c r="O523" s="18">
        <f>IF(OR(B523="",K523=""),"",K523*24*IFERROR(VLOOKUP(B523,'Cadastro'!$A$2:$H$101,7,FALSE),0))</f>
        <v/>
      </c>
      <c r="P523" s="12" t="n"/>
    </row>
    <row r="524">
      <c r="A524" s="6" t="n"/>
      <c r="B524" s="2" t="n"/>
      <c r="C524" s="7">
        <f>IF(B524="","",IFERROR(VLOOKUP(B524,'Cadastro'!$A$2:$H$101,2,FALSE),"Não localizado"))</f>
        <v/>
      </c>
      <c r="D524" s="7">
        <f>IF(B524="","",IFERROR(VLOOKUP(B524,'Cadastro'!$A$2:$H$101,3,FALSE),""))</f>
        <v/>
      </c>
      <c r="E524" s="7">
        <f>IF(B524="","",IFERROR(VLOOKUP(B524,'Cadastro'!$A$2:$H$101,4,FALSE),""))</f>
        <v/>
      </c>
      <c r="F524" s="8" t="n"/>
      <c r="G524" s="8" t="n"/>
      <c r="H524" s="8" t="n"/>
      <c r="I524" s="8" t="n"/>
      <c r="J524" s="4" t="n"/>
      <c r="K524" s="9">
        <f>IF(OR(B524="",G524="",I524=""),"",IFERROR((I524-G524)-IF(J524="",0,J524/24),""))</f>
        <v/>
      </c>
      <c r="L524" s="10">
        <f>IF(OR(B524="",F524="",G524=""),"",MAX(0,(G524-F524)*1440))</f>
        <v/>
      </c>
      <c r="M524" s="11">
        <f>IF(B524="","",IF(G524="","Falta",IF(G524&gt;F524+10/1440,"Atraso",IF(I524&lt;H524,"Saída antecipada","Presente"))))</f>
        <v/>
      </c>
      <c r="N524" s="12" t="n"/>
      <c r="O524" s="13">
        <f>IF(OR(B524="",K524=""),"",K524*24*IFERROR(VLOOKUP(B524,'Cadastro'!$A$2:$H$101,7,FALSE),0))</f>
        <v/>
      </c>
      <c r="P524" s="12" t="n"/>
    </row>
    <row r="525">
      <c r="A525" s="6" t="n"/>
      <c r="B525" s="2" t="n"/>
      <c r="C525" s="14">
        <f>IF(B525="","",IFERROR(VLOOKUP(B525,'Cadastro'!$A$2:$H$101,2,FALSE),"Não localizado"))</f>
        <v/>
      </c>
      <c r="D525" s="14">
        <f>IF(B525="","",IFERROR(VLOOKUP(B525,'Cadastro'!$A$2:$H$101,3,FALSE),""))</f>
        <v/>
      </c>
      <c r="E525" s="14">
        <f>IF(B525="","",IFERROR(VLOOKUP(B525,'Cadastro'!$A$2:$H$101,4,FALSE),""))</f>
        <v/>
      </c>
      <c r="F525" s="8" t="n"/>
      <c r="G525" s="8" t="n"/>
      <c r="H525" s="8" t="n"/>
      <c r="I525" s="8" t="n"/>
      <c r="J525" s="4" t="n"/>
      <c r="K525" s="15">
        <f>IF(OR(B525="",G525="",I525=""),"",IFERROR((I525-G525)-IF(J525="",0,J525/24),""))</f>
        <v/>
      </c>
      <c r="L525" s="16">
        <f>IF(OR(B525="",F525="",G525=""),"",MAX(0,(G525-F525)*1440))</f>
        <v/>
      </c>
      <c r="M525" s="17">
        <f>IF(B525="","",IF(G525="","Falta",IF(G525&gt;F525+10/1440,"Atraso",IF(I525&lt;H525,"Saída antecipada","Presente"))))</f>
        <v/>
      </c>
      <c r="N525" s="12" t="n"/>
      <c r="O525" s="18">
        <f>IF(OR(B525="",K525=""),"",K525*24*IFERROR(VLOOKUP(B525,'Cadastro'!$A$2:$H$101,7,FALSE),0))</f>
        <v/>
      </c>
      <c r="P525" s="12" t="n"/>
    </row>
    <row r="526">
      <c r="A526" s="6" t="n"/>
      <c r="B526" s="2" t="n"/>
      <c r="C526" s="7">
        <f>IF(B526="","",IFERROR(VLOOKUP(B526,'Cadastro'!$A$2:$H$101,2,FALSE),"Não localizado"))</f>
        <v/>
      </c>
      <c r="D526" s="7">
        <f>IF(B526="","",IFERROR(VLOOKUP(B526,'Cadastro'!$A$2:$H$101,3,FALSE),""))</f>
        <v/>
      </c>
      <c r="E526" s="7">
        <f>IF(B526="","",IFERROR(VLOOKUP(B526,'Cadastro'!$A$2:$H$101,4,FALSE),""))</f>
        <v/>
      </c>
      <c r="F526" s="8" t="n"/>
      <c r="G526" s="8" t="n"/>
      <c r="H526" s="8" t="n"/>
      <c r="I526" s="8" t="n"/>
      <c r="J526" s="4" t="n"/>
      <c r="K526" s="9">
        <f>IF(OR(B526="",G526="",I526=""),"",IFERROR((I526-G526)-IF(J526="",0,J526/24),""))</f>
        <v/>
      </c>
      <c r="L526" s="10">
        <f>IF(OR(B526="",F526="",G526=""),"",MAX(0,(G526-F526)*1440))</f>
        <v/>
      </c>
      <c r="M526" s="11">
        <f>IF(B526="","",IF(G526="","Falta",IF(G526&gt;F526+10/1440,"Atraso",IF(I526&lt;H526,"Saída antecipada","Presente"))))</f>
        <v/>
      </c>
      <c r="N526" s="12" t="n"/>
      <c r="O526" s="13">
        <f>IF(OR(B526="",K526=""),"",K526*24*IFERROR(VLOOKUP(B526,'Cadastro'!$A$2:$H$101,7,FALSE),0))</f>
        <v/>
      </c>
      <c r="P526" s="12" t="n"/>
    </row>
    <row r="527">
      <c r="A527" s="6" t="n"/>
      <c r="B527" s="2" t="n"/>
      <c r="C527" s="14">
        <f>IF(B527="","",IFERROR(VLOOKUP(B527,'Cadastro'!$A$2:$H$101,2,FALSE),"Não localizado"))</f>
        <v/>
      </c>
      <c r="D527" s="14">
        <f>IF(B527="","",IFERROR(VLOOKUP(B527,'Cadastro'!$A$2:$H$101,3,FALSE),""))</f>
        <v/>
      </c>
      <c r="E527" s="14">
        <f>IF(B527="","",IFERROR(VLOOKUP(B527,'Cadastro'!$A$2:$H$101,4,FALSE),""))</f>
        <v/>
      </c>
      <c r="F527" s="8" t="n"/>
      <c r="G527" s="8" t="n"/>
      <c r="H527" s="8" t="n"/>
      <c r="I527" s="8" t="n"/>
      <c r="J527" s="4" t="n"/>
      <c r="K527" s="15">
        <f>IF(OR(B527="",G527="",I527=""),"",IFERROR((I527-G527)-IF(J527="",0,J527/24),""))</f>
        <v/>
      </c>
      <c r="L527" s="16">
        <f>IF(OR(B527="",F527="",G527=""),"",MAX(0,(G527-F527)*1440))</f>
        <v/>
      </c>
      <c r="M527" s="17">
        <f>IF(B527="","",IF(G527="","Falta",IF(G527&gt;F527+10/1440,"Atraso",IF(I527&lt;H527,"Saída antecipada","Presente"))))</f>
        <v/>
      </c>
      <c r="N527" s="12" t="n"/>
      <c r="O527" s="18">
        <f>IF(OR(B527="",K527=""),"",K527*24*IFERROR(VLOOKUP(B527,'Cadastro'!$A$2:$H$101,7,FALSE),0))</f>
        <v/>
      </c>
      <c r="P527" s="12" t="n"/>
    </row>
    <row r="528">
      <c r="A528" s="6" t="n"/>
      <c r="B528" s="2" t="n"/>
      <c r="C528" s="7">
        <f>IF(B528="","",IFERROR(VLOOKUP(B528,'Cadastro'!$A$2:$H$101,2,FALSE),"Não localizado"))</f>
        <v/>
      </c>
      <c r="D528" s="7">
        <f>IF(B528="","",IFERROR(VLOOKUP(B528,'Cadastro'!$A$2:$H$101,3,FALSE),""))</f>
        <v/>
      </c>
      <c r="E528" s="7">
        <f>IF(B528="","",IFERROR(VLOOKUP(B528,'Cadastro'!$A$2:$H$101,4,FALSE),""))</f>
        <v/>
      </c>
      <c r="F528" s="8" t="n"/>
      <c r="G528" s="8" t="n"/>
      <c r="H528" s="8" t="n"/>
      <c r="I528" s="8" t="n"/>
      <c r="J528" s="4" t="n"/>
      <c r="K528" s="9">
        <f>IF(OR(B528="",G528="",I528=""),"",IFERROR((I528-G528)-IF(J528="",0,J528/24),""))</f>
        <v/>
      </c>
      <c r="L528" s="10">
        <f>IF(OR(B528="",F528="",G528=""),"",MAX(0,(G528-F528)*1440))</f>
        <v/>
      </c>
      <c r="M528" s="11">
        <f>IF(B528="","",IF(G528="","Falta",IF(G528&gt;F528+10/1440,"Atraso",IF(I528&lt;H528,"Saída antecipada","Presente"))))</f>
        <v/>
      </c>
      <c r="N528" s="12" t="n"/>
      <c r="O528" s="13">
        <f>IF(OR(B528="",K528=""),"",K528*24*IFERROR(VLOOKUP(B528,'Cadastro'!$A$2:$H$101,7,FALSE),0))</f>
        <v/>
      </c>
      <c r="P528" s="12" t="n"/>
    </row>
    <row r="529">
      <c r="A529" s="6" t="n"/>
      <c r="B529" s="2" t="n"/>
      <c r="C529" s="14">
        <f>IF(B529="","",IFERROR(VLOOKUP(B529,'Cadastro'!$A$2:$H$101,2,FALSE),"Não localizado"))</f>
        <v/>
      </c>
      <c r="D529" s="14">
        <f>IF(B529="","",IFERROR(VLOOKUP(B529,'Cadastro'!$A$2:$H$101,3,FALSE),""))</f>
        <v/>
      </c>
      <c r="E529" s="14">
        <f>IF(B529="","",IFERROR(VLOOKUP(B529,'Cadastro'!$A$2:$H$101,4,FALSE),""))</f>
        <v/>
      </c>
      <c r="F529" s="8" t="n"/>
      <c r="G529" s="8" t="n"/>
      <c r="H529" s="8" t="n"/>
      <c r="I529" s="8" t="n"/>
      <c r="J529" s="4" t="n"/>
      <c r="K529" s="15">
        <f>IF(OR(B529="",G529="",I529=""),"",IFERROR((I529-G529)-IF(J529="",0,J529/24),""))</f>
        <v/>
      </c>
      <c r="L529" s="16">
        <f>IF(OR(B529="",F529="",G529=""),"",MAX(0,(G529-F529)*1440))</f>
        <v/>
      </c>
      <c r="M529" s="17">
        <f>IF(B529="","",IF(G529="","Falta",IF(G529&gt;F529+10/1440,"Atraso",IF(I529&lt;H529,"Saída antecipada","Presente"))))</f>
        <v/>
      </c>
      <c r="N529" s="12" t="n"/>
      <c r="O529" s="18">
        <f>IF(OR(B529="",K529=""),"",K529*24*IFERROR(VLOOKUP(B529,'Cadastro'!$A$2:$H$101,7,FALSE),0))</f>
        <v/>
      </c>
      <c r="P529" s="12" t="n"/>
    </row>
    <row r="530">
      <c r="A530" s="6" t="n"/>
      <c r="B530" s="2" t="n"/>
      <c r="C530" s="7">
        <f>IF(B530="","",IFERROR(VLOOKUP(B530,'Cadastro'!$A$2:$H$101,2,FALSE),"Não localizado"))</f>
        <v/>
      </c>
      <c r="D530" s="7">
        <f>IF(B530="","",IFERROR(VLOOKUP(B530,'Cadastro'!$A$2:$H$101,3,FALSE),""))</f>
        <v/>
      </c>
      <c r="E530" s="7">
        <f>IF(B530="","",IFERROR(VLOOKUP(B530,'Cadastro'!$A$2:$H$101,4,FALSE),""))</f>
        <v/>
      </c>
      <c r="F530" s="8" t="n"/>
      <c r="G530" s="8" t="n"/>
      <c r="H530" s="8" t="n"/>
      <c r="I530" s="8" t="n"/>
      <c r="J530" s="4" t="n"/>
      <c r="K530" s="9">
        <f>IF(OR(B530="",G530="",I530=""),"",IFERROR((I530-G530)-IF(J530="",0,J530/24),""))</f>
        <v/>
      </c>
      <c r="L530" s="10">
        <f>IF(OR(B530="",F530="",G530=""),"",MAX(0,(G530-F530)*1440))</f>
        <v/>
      </c>
      <c r="M530" s="11">
        <f>IF(B530="","",IF(G530="","Falta",IF(G530&gt;F530+10/1440,"Atraso",IF(I530&lt;H530,"Saída antecipada","Presente"))))</f>
        <v/>
      </c>
      <c r="N530" s="12" t="n"/>
      <c r="O530" s="13">
        <f>IF(OR(B530="",K530=""),"",K530*24*IFERROR(VLOOKUP(B530,'Cadastro'!$A$2:$H$101,7,FALSE),0))</f>
        <v/>
      </c>
      <c r="P530" s="12" t="n"/>
    </row>
    <row r="531">
      <c r="A531" s="6" t="n"/>
      <c r="B531" s="2" t="n"/>
      <c r="C531" s="14">
        <f>IF(B531="","",IFERROR(VLOOKUP(B531,'Cadastro'!$A$2:$H$101,2,FALSE),"Não localizado"))</f>
        <v/>
      </c>
      <c r="D531" s="14">
        <f>IF(B531="","",IFERROR(VLOOKUP(B531,'Cadastro'!$A$2:$H$101,3,FALSE),""))</f>
        <v/>
      </c>
      <c r="E531" s="14">
        <f>IF(B531="","",IFERROR(VLOOKUP(B531,'Cadastro'!$A$2:$H$101,4,FALSE),""))</f>
        <v/>
      </c>
      <c r="F531" s="8" t="n"/>
      <c r="G531" s="8" t="n"/>
      <c r="H531" s="8" t="n"/>
      <c r="I531" s="8" t="n"/>
      <c r="J531" s="4" t="n"/>
      <c r="K531" s="15">
        <f>IF(OR(B531="",G531="",I531=""),"",IFERROR((I531-G531)-IF(J531="",0,J531/24),""))</f>
        <v/>
      </c>
      <c r="L531" s="16">
        <f>IF(OR(B531="",F531="",G531=""),"",MAX(0,(G531-F531)*1440))</f>
        <v/>
      </c>
      <c r="M531" s="17">
        <f>IF(B531="","",IF(G531="","Falta",IF(G531&gt;F531+10/1440,"Atraso",IF(I531&lt;H531,"Saída antecipada","Presente"))))</f>
        <v/>
      </c>
      <c r="N531" s="12" t="n"/>
      <c r="O531" s="18">
        <f>IF(OR(B531="",K531=""),"",K531*24*IFERROR(VLOOKUP(B531,'Cadastro'!$A$2:$H$101,7,FALSE),0))</f>
        <v/>
      </c>
      <c r="P531" s="12" t="n"/>
    </row>
    <row r="532">
      <c r="A532" s="6" t="n"/>
      <c r="B532" s="2" t="n"/>
      <c r="C532" s="7">
        <f>IF(B532="","",IFERROR(VLOOKUP(B532,'Cadastro'!$A$2:$H$101,2,FALSE),"Não localizado"))</f>
        <v/>
      </c>
      <c r="D532" s="7">
        <f>IF(B532="","",IFERROR(VLOOKUP(B532,'Cadastro'!$A$2:$H$101,3,FALSE),""))</f>
        <v/>
      </c>
      <c r="E532" s="7">
        <f>IF(B532="","",IFERROR(VLOOKUP(B532,'Cadastro'!$A$2:$H$101,4,FALSE),""))</f>
        <v/>
      </c>
      <c r="F532" s="8" t="n"/>
      <c r="G532" s="8" t="n"/>
      <c r="H532" s="8" t="n"/>
      <c r="I532" s="8" t="n"/>
      <c r="J532" s="4" t="n"/>
      <c r="K532" s="9">
        <f>IF(OR(B532="",G532="",I532=""),"",IFERROR((I532-G532)-IF(J532="",0,J532/24),""))</f>
        <v/>
      </c>
      <c r="L532" s="10">
        <f>IF(OR(B532="",F532="",G532=""),"",MAX(0,(G532-F532)*1440))</f>
        <v/>
      </c>
      <c r="M532" s="11">
        <f>IF(B532="","",IF(G532="","Falta",IF(G532&gt;F532+10/1440,"Atraso",IF(I532&lt;H532,"Saída antecipada","Presente"))))</f>
        <v/>
      </c>
      <c r="N532" s="12" t="n"/>
      <c r="O532" s="13">
        <f>IF(OR(B532="",K532=""),"",K532*24*IFERROR(VLOOKUP(B532,'Cadastro'!$A$2:$H$101,7,FALSE),0))</f>
        <v/>
      </c>
      <c r="P532" s="12" t="n"/>
    </row>
    <row r="533">
      <c r="A533" s="6" t="n"/>
      <c r="B533" s="2" t="n"/>
      <c r="C533" s="14">
        <f>IF(B533="","",IFERROR(VLOOKUP(B533,'Cadastro'!$A$2:$H$101,2,FALSE),"Não localizado"))</f>
        <v/>
      </c>
      <c r="D533" s="14">
        <f>IF(B533="","",IFERROR(VLOOKUP(B533,'Cadastro'!$A$2:$H$101,3,FALSE),""))</f>
        <v/>
      </c>
      <c r="E533" s="14">
        <f>IF(B533="","",IFERROR(VLOOKUP(B533,'Cadastro'!$A$2:$H$101,4,FALSE),""))</f>
        <v/>
      </c>
      <c r="F533" s="8" t="n"/>
      <c r="G533" s="8" t="n"/>
      <c r="H533" s="8" t="n"/>
      <c r="I533" s="8" t="n"/>
      <c r="J533" s="4" t="n"/>
      <c r="K533" s="15">
        <f>IF(OR(B533="",G533="",I533=""),"",IFERROR((I533-G533)-IF(J533="",0,J533/24),""))</f>
        <v/>
      </c>
      <c r="L533" s="16">
        <f>IF(OR(B533="",F533="",G533=""),"",MAX(0,(G533-F533)*1440))</f>
        <v/>
      </c>
      <c r="M533" s="17">
        <f>IF(B533="","",IF(G533="","Falta",IF(G533&gt;F533+10/1440,"Atraso",IF(I533&lt;H533,"Saída antecipada","Presente"))))</f>
        <v/>
      </c>
      <c r="N533" s="12" t="n"/>
      <c r="O533" s="18">
        <f>IF(OR(B533="",K533=""),"",K533*24*IFERROR(VLOOKUP(B533,'Cadastro'!$A$2:$H$101,7,FALSE),0))</f>
        <v/>
      </c>
      <c r="P533" s="12" t="n"/>
    </row>
    <row r="534">
      <c r="A534" s="6" t="n"/>
      <c r="B534" s="2" t="n"/>
      <c r="C534" s="7">
        <f>IF(B534="","",IFERROR(VLOOKUP(B534,'Cadastro'!$A$2:$H$101,2,FALSE),"Não localizado"))</f>
        <v/>
      </c>
      <c r="D534" s="7">
        <f>IF(B534="","",IFERROR(VLOOKUP(B534,'Cadastro'!$A$2:$H$101,3,FALSE),""))</f>
        <v/>
      </c>
      <c r="E534" s="7">
        <f>IF(B534="","",IFERROR(VLOOKUP(B534,'Cadastro'!$A$2:$H$101,4,FALSE),""))</f>
        <v/>
      </c>
      <c r="F534" s="8" t="n"/>
      <c r="G534" s="8" t="n"/>
      <c r="H534" s="8" t="n"/>
      <c r="I534" s="8" t="n"/>
      <c r="J534" s="4" t="n"/>
      <c r="K534" s="9">
        <f>IF(OR(B534="",G534="",I534=""),"",IFERROR((I534-G534)-IF(J534="",0,J534/24),""))</f>
        <v/>
      </c>
      <c r="L534" s="10">
        <f>IF(OR(B534="",F534="",G534=""),"",MAX(0,(G534-F534)*1440))</f>
        <v/>
      </c>
      <c r="M534" s="11">
        <f>IF(B534="","",IF(G534="","Falta",IF(G534&gt;F534+10/1440,"Atraso",IF(I534&lt;H534,"Saída antecipada","Presente"))))</f>
        <v/>
      </c>
      <c r="N534" s="12" t="n"/>
      <c r="O534" s="13">
        <f>IF(OR(B534="",K534=""),"",K534*24*IFERROR(VLOOKUP(B534,'Cadastro'!$A$2:$H$101,7,FALSE),0))</f>
        <v/>
      </c>
      <c r="P534" s="12" t="n"/>
    </row>
    <row r="535">
      <c r="A535" s="6" t="n"/>
      <c r="B535" s="2" t="n"/>
      <c r="C535" s="14">
        <f>IF(B535="","",IFERROR(VLOOKUP(B535,'Cadastro'!$A$2:$H$101,2,FALSE),"Não localizado"))</f>
        <v/>
      </c>
      <c r="D535" s="14">
        <f>IF(B535="","",IFERROR(VLOOKUP(B535,'Cadastro'!$A$2:$H$101,3,FALSE),""))</f>
        <v/>
      </c>
      <c r="E535" s="14">
        <f>IF(B535="","",IFERROR(VLOOKUP(B535,'Cadastro'!$A$2:$H$101,4,FALSE),""))</f>
        <v/>
      </c>
      <c r="F535" s="8" t="n"/>
      <c r="G535" s="8" t="n"/>
      <c r="H535" s="8" t="n"/>
      <c r="I535" s="8" t="n"/>
      <c r="J535" s="4" t="n"/>
      <c r="K535" s="15">
        <f>IF(OR(B535="",G535="",I535=""),"",IFERROR((I535-G535)-IF(J535="",0,J535/24),""))</f>
        <v/>
      </c>
      <c r="L535" s="16">
        <f>IF(OR(B535="",F535="",G535=""),"",MAX(0,(G535-F535)*1440))</f>
        <v/>
      </c>
      <c r="M535" s="17">
        <f>IF(B535="","",IF(G535="","Falta",IF(G535&gt;F535+10/1440,"Atraso",IF(I535&lt;H535,"Saída antecipada","Presente"))))</f>
        <v/>
      </c>
      <c r="N535" s="12" t="n"/>
      <c r="O535" s="18">
        <f>IF(OR(B535="",K535=""),"",K535*24*IFERROR(VLOOKUP(B535,'Cadastro'!$A$2:$H$101,7,FALSE),0))</f>
        <v/>
      </c>
      <c r="P535" s="12" t="n"/>
    </row>
    <row r="536">
      <c r="A536" s="6" t="n"/>
      <c r="B536" s="2" t="n"/>
      <c r="C536" s="7">
        <f>IF(B536="","",IFERROR(VLOOKUP(B536,'Cadastro'!$A$2:$H$101,2,FALSE),"Não localizado"))</f>
        <v/>
      </c>
      <c r="D536" s="7">
        <f>IF(B536="","",IFERROR(VLOOKUP(B536,'Cadastro'!$A$2:$H$101,3,FALSE),""))</f>
        <v/>
      </c>
      <c r="E536" s="7">
        <f>IF(B536="","",IFERROR(VLOOKUP(B536,'Cadastro'!$A$2:$H$101,4,FALSE),""))</f>
        <v/>
      </c>
      <c r="F536" s="8" t="n"/>
      <c r="G536" s="8" t="n"/>
      <c r="H536" s="8" t="n"/>
      <c r="I536" s="8" t="n"/>
      <c r="J536" s="4" t="n"/>
      <c r="K536" s="9">
        <f>IF(OR(B536="",G536="",I536=""),"",IFERROR((I536-G536)-IF(J536="",0,J536/24),""))</f>
        <v/>
      </c>
      <c r="L536" s="10">
        <f>IF(OR(B536="",F536="",G536=""),"",MAX(0,(G536-F536)*1440))</f>
        <v/>
      </c>
      <c r="M536" s="11">
        <f>IF(B536="","",IF(G536="","Falta",IF(G536&gt;F536+10/1440,"Atraso",IF(I536&lt;H536,"Saída antecipada","Presente"))))</f>
        <v/>
      </c>
      <c r="N536" s="12" t="n"/>
      <c r="O536" s="13">
        <f>IF(OR(B536="",K536=""),"",K536*24*IFERROR(VLOOKUP(B536,'Cadastro'!$A$2:$H$101,7,FALSE),0))</f>
        <v/>
      </c>
      <c r="P536" s="12" t="n"/>
    </row>
    <row r="537">
      <c r="A537" s="6" t="n"/>
      <c r="B537" s="2" t="n"/>
      <c r="C537" s="14">
        <f>IF(B537="","",IFERROR(VLOOKUP(B537,'Cadastro'!$A$2:$H$101,2,FALSE),"Não localizado"))</f>
        <v/>
      </c>
      <c r="D537" s="14">
        <f>IF(B537="","",IFERROR(VLOOKUP(B537,'Cadastro'!$A$2:$H$101,3,FALSE),""))</f>
        <v/>
      </c>
      <c r="E537" s="14">
        <f>IF(B537="","",IFERROR(VLOOKUP(B537,'Cadastro'!$A$2:$H$101,4,FALSE),""))</f>
        <v/>
      </c>
      <c r="F537" s="8" t="n"/>
      <c r="G537" s="8" t="n"/>
      <c r="H537" s="8" t="n"/>
      <c r="I537" s="8" t="n"/>
      <c r="J537" s="4" t="n"/>
      <c r="K537" s="15">
        <f>IF(OR(B537="",G537="",I537=""),"",IFERROR((I537-G537)-IF(J537="",0,J537/24),""))</f>
        <v/>
      </c>
      <c r="L537" s="16">
        <f>IF(OR(B537="",F537="",G537=""),"",MAX(0,(G537-F537)*1440))</f>
        <v/>
      </c>
      <c r="M537" s="17">
        <f>IF(B537="","",IF(G537="","Falta",IF(G537&gt;F537+10/1440,"Atraso",IF(I537&lt;H537,"Saída antecipada","Presente"))))</f>
        <v/>
      </c>
      <c r="N537" s="12" t="n"/>
      <c r="O537" s="18">
        <f>IF(OR(B537="",K537=""),"",K537*24*IFERROR(VLOOKUP(B537,'Cadastro'!$A$2:$H$101,7,FALSE),0))</f>
        <v/>
      </c>
      <c r="P537" s="12" t="n"/>
    </row>
    <row r="538">
      <c r="A538" s="6" t="n"/>
      <c r="B538" s="2" t="n"/>
      <c r="C538" s="7">
        <f>IF(B538="","",IFERROR(VLOOKUP(B538,'Cadastro'!$A$2:$H$101,2,FALSE),"Não localizado"))</f>
        <v/>
      </c>
      <c r="D538" s="7">
        <f>IF(B538="","",IFERROR(VLOOKUP(B538,'Cadastro'!$A$2:$H$101,3,FALSE),""))</f>
        <v/>
      </c>
      <c r="E538" s="7">
        <f>IF(B538="","",IFERROR(VLOOKUP(B538,'Cadastro'!$A$2:$H$101,4,FALSE),""))</f>
        <v/>
      </c>
      <c r="F538" s="8" t="n"/>
      <c r="G538" s="8" t="n"/>
      <c r="H538" s="8" t="n"/>
      <c r="I538" s="8" t="n"/>
      <c r="J538" s="4" t="n"/>
      <c r="K538" s="9">
        <f>IF(OR(B538="",G538="",I538=""),"",IFERROR((I538-G538)-IF(J538="",0,J538/24),""))</f>
        <v/>
      </c>
      <c r="L538" s="10">
        <f>IF(OR(B538="",F538="",G538=""),"",MAX(0,(G538-F538)*1440))</f>
        <v/>
      </c>
      <c r="M538" s="11">
        <f>IF(B538="","",IF(G538="","Falta",IF(G538&gt;F538+10/1440,"Atraso",IF(I538&lt;H538,"Saída antecipada","Presente"))))</f>
        <v/>
      </c>
      <c r="N538" s="12" t="n"/>
      <c r="O538" s="13">
        <f>IF(OR(B538="",K538=""),"",K538*24*IFERROR(VLOOKUP(B538,'Cadastro'!$A$2:$H$101,7,FALSE),0))</f>
        <v/>
      </c>
      <c r="P538" s="12" t="n"/>
    </row>
    <row r="539">
      <c r="A539" s="6" t="n"/>
      <c r="B539" s="2" t="n"/>
      <c r="C539" s="14">
        <f>IF(B539="","",IFERROR(VLOOKUP(B539,'Cadastro'!$A$2:$H$101,2,FALSE),"Não localizado"))</f>
        <v/>
      </c>
      <c r="D539" s="14">
        <f>IF(B539="","",IFERROR(VLOOKUP(B539,'Cadastro'!$A$2:$H$101,3,FALSE),""))</f>
        <v/>
      </c>
      <c r="E539" s="14">
        <f>IF(B539="","",IFERROR(VLOOKUP(B539,'Cadastro'!$A$2:$H$101,4,FALSE),""))</f>
        <v/>
      </c>
      <c r="F539" s="8" t="n"/>
      <c r="G539" s="8" t="n"/>
      <c r="H539" s="8" t="n"/>
      <c r="I539" s="8" t="n"/>
      <c r="J539" s="4" t="n"/>
      <c r="K539" s="15">
        <f>IF(OR(B539="",G539="",I539=""),"",IFERROR((I539-G539)-IF(J539="",0,J539/24),""))</f>
        <v/>
      </c>
      <c r="L539" s="16">
        <f>IF(OR(B539="",F539="",G539=""),"",MAX(0,(G539-F539)*1440))</f>
        <v/>
      </c>
      <c r="M539" s="17">
        <f>IF(B539="","",IF(G539="","Falta",IF(G539&gt;F539+10/1440,"Atraso",IF(I539&lt;H539,"Saída antecipada","Presente"))))</f>
        <v/>
      </c>
      <c r="N539" s="12" t="n"/>
      <c r="O539" s="18">
        <f>IF(OR(B539="",K539=""),"",K539*24*IFERROR(VLOOKUP(B539,'Cadastro'!$A$2:$H$101,7,FALSE),0))</f>
        <v/>
      </c>
      <c r="P539" s="12" t="n"/>
    </row>
    <row r="540">
      <c r="A540" s="6" t="n"/>
      <c r="B540" s="2" t="n"/>
      <c r="C540" s="7">
        <f>IF(B540="","",IFERROR(VLOOKUP(B540,'Cadastro'!$A$2:$H$101,2,FALSE),"Não localizado"))</f>
        <v/>
      </c>
      <c r="D540" s="7">
        <f>IF(B540="","",IFERROR(VLOOKUP(B540,'Cadastro'!$A$2:$H$101,3,FALSE),""))</f>
        <v/>
      </c>
      <c r="E540" s="7">
        <f>IF(B540="","",IFERROR(VLOOKUP(B540,'Cadastro'!$A$2:$H$101,4,FALSE),""))</f>
        <v/>
      </c>
      <c r="F540" s="8" t="n"/>
      <c r="G540" s="8" t="n"/>
      <c r="H540" s="8" t="n"/>
      <c r="I540" s="8" t="n"/>
      <c r="J540" s="4" t="n"/>
      <c r="K540" s="9">
        <f>IF(OR(B540="",G540="",I540=""),"",IFERROR((I540-G540)-IF(J540="",0,J540/24),""))</f>
        <v/>
      </c>
      <c r="L540" s="10">
        <f>IF(OR(B540="",F540="",G540=""),"",MAX(0,(G540-F540)*1440))</f>
        <v/>
      </c>
      <c r="M540" s="11">
        <f>IF(B540="","",IF(G540="","Falta",IF(G540&gt;F540+10/1440,"Atraso",IF(I540&lt;H540,"Saída antecipada","Presente"))))</f>
        <v/>
      </c>
      <c r="N540" s="12" t="n"/>
      <c r="O540" s="13">
        <f>IF(OR(B540="",K540=""),"",K540*24*IFERROR(VLOOKUP(B540,'Cadastro'!$A$2:$H$101,7,FALSE),0))</f>
        <v/>
      </c>
      <c r="P540" s="12" t="n"/>
    </row>
    <row r="541">
      <c r="A541" s="6" t="n"/>
      <c r="B541" s="2" t="n"/>
      <c r="C541" s="14">
        <f>IF(B541="","",IFERROR(VLOOKUP(B541,'Cadastro'!$A$2:$H$101,2,FALSE),"Não localizado"))</f>
        <v/>
      </c>
      <c r="D541" s="14">
        <f>IF(B541="","",IFERROR(VLOOKUP(B541,'Cadastro'!$A$2:$H$101,3,FALSE),""))</f>
        <v/>
      </c>
      <c r="E541" s="14">
        <f>IF(B541="","",IFERROR(VLOOKUP(B541,'Cadastro'!$A$2:$H$101,4,FALSE),""))</f>
        <v/>
      </c>
      <c r="F541" s="8" t="n"/>
      <c r="G541" s="8" t="n"/>
      <c r="H541" s="8" t="n"/>
      <c r="I541" s="8" t="n"/>
      <c r="J541" s="4" t="n"/>
      <c r="K541" s="15">
        <f>IF(OR(B541="",G541="",I541=""),"",IFERROR((I541-G541)-IF(J541="",0,J541/24),""))</f>
        <v/>
      </c>
      <c r="L541" s="16">
        <f>IF(OR(B541="",F541="",G541=""),"",MAX(0,(G541-F541)*1440))</f>
        <v/>
      </c>
      <c r="M541" s="17">
        <f>IF(B541="","",IF(G541="","Falta",IF(G541&gt;F541+10/1440,"Atraso",IF(I541&lt;H541,"Saída antecipada","Presente"))))</f>
        <v/>
      </c>
      <c r="N541" s="12" t="n"/>
      <c r="O541" s="18">
        <f>IF(OR(B541="",K541=""),"",K541*24*IFERROR(VLOOKUP(B541,'Cadastro'!$A$2:$H$101,7,FALSE),0))</f>
        <v/>
      </c>
      <c r="P541" s="12" t="n"/>
    </row>
    <row r="542">
      <c r="A542" s="6" t="n"/>
      <c r="B542" s="2" t="n"/>
      <c r="C542" s="7">
        <f>IF(B542="","",IFERROR(VLOOKUP(B542,'Cadastro'!$A$2:$H$101,2,FALSE),"Não localizado"))</f>
        <v/>
      </c>
      <c r="D542" s="7">
        <f>IF(B542="","",IFERROR(VLOOKUP(B542,'Cadastro'!$A$2:$H$101,3,FALSE),""))</f>
        <v/>
      </c>
      <c r="E542" s="7">
        <f>IF(B542="","",IFERROR(VLOOKUP(B542,'Cadastro'!$A$2:$H$101,4,FALSE),""))</f>
        <v/>
      </c>
      <c r="F542" s="8" t="n"/>
      <c r="G542" s="8" t="n"/>
      <c r="H542" s="8" t="n"/>
      <c r="I542" s="8" t="n"/>
      <c r="J542" s="4" t="n"/>
      <c r="K542" s="9">
        <f>IF(OR(B542="",G542="",I542=""),"",IFERROR((I542-G542)-IF(J542="",0,J542/24),""))</f>
        <v/>
      </c>
      <c r="L542" s="10">
        <f>IF(OR(B542="",F542="",G542=""),"",MAX(0,(G542-F542)*1440))</f>
        <v/>
      </c>
      <c r="M542" s="11">
        <f>IF(B542="","",IF(G542="","Falta",IF(G542&gt;F542+10/1440,"Atraso",IF(I542&lt;H542,"Saída antecipada","Presente"))))</f>
        <v/>
      </c>
      <c r="N542" s="12" t="n"/>
      <c r="O542" s="13">
        <f>IF(OR(B542="",K542=""),"",K542*24*IFERROR(VLOOKUP(B542,'Cadastro'!$A$2:$H$101,7,FALSE),0))</f>
        <v/>
      </c>
      <c r="P542" s="12" t="n"/>
    </row>
    <row r="543">
      <c r="A543" s="6" t="n"/>
      <c r="B543" s="2" t="n"/>
      <c r="C543" s="14">
        <f>IF(B543="","",IFERROR(VLOOKUP(B543,'Cadastro'!$A$2:$H$101,2,FALSE),"Não localizado"))</f>
        <v/>
      </c>
      <c r="D543" s="14">
        <f>IF(B543="","",IFERROR(VLOOKUP(B543,'Cadastro'!$A$2:$H$101,3,FALSE),""))</f>
        <v/>
      </c>
      <c r="E543" s="14">
        <f>IF(B543="","",IFERROR(VLOOKUP(B543,'Cadastro'!$A$2:$H$101,4,FALSE),""))</f>
        <v/>
      </c>
      <c r="F543" s="8" t="n"/>
      <c r="G543" s="8" t="n"/>
      <c r="H543" s="8" t="n"/>
      <c r="I543" s="8" t="n"/>
      <c r="J543" s="4" t="n"/>
      <c r="K543" s="15">
        <f>IF(OR(B543="",G543="",I543=""),"",IFERROR((I543-G543)-IF(J543="",0,J543/24),""))</f>
        <v/>
      </c>
      <c r="L543" s="16">
        <f>IF(OR(B543="",F543="",G543=""),"",MAX(0,(G543-F543)*1440))</f>
        <v/>
      </c>
      <c r="M543" s="17">
        <f>IF(B543="","",IF(G543="","Falta",IF(G543&gt;F543+10/1440,"Atraso",IF(I543&lt;H543,"Saída antecipada","Presente"))))</f>
        <v/>
      </c>
      <c r="N543" s="12" t="n"/>
      <c r="O543" s="18">
        <f>IF(OR(B543="",K543=""),"",K543*24*IFERROR(VLOOKUP(B543,'Cadastro'!$A$2:$H$101,7,FALSE),0))</f>
        <v/>
      </c>
      <c r="P543" s="12" t="n"/>
    </row>
    <row r="544">
      <c r="A544" s="6" t="n"/>
      <c r="B544" s="2" t="n"/>
      <c r="C544" s="7">
        <f>IF(B544="","",IFERROR(VLOOKUP(B544,'Cadastro'!$A$2:$H$101,2,FALSE),"Não localizado"))</f>
        <v/>
      </c>
      <c r="D544" s="7">
        <f>IF(B544="","",IFERROR(VLOOKUP(B544,'Cadastro'!$A$2:$H$101,3,FALSE),""))</f>
        <v/>
      </c>
      <c r="E544" s="7">
        <f>IF(B544="","",IFERROR(VLOOKUP(B544,'Cadastro'!$A$2:$H$101,4,FALSE),""))</f>
        <v/>
      </c>
      <c r="F544" s="8" t="n"/>
      <c r="G544" s="8" t="n"/>
      <c r="H544" s="8" t="n"/>
      <c r="I544" s="8" t="n"/>
      <c r="J544" s="4" t="n"/>
      <c r="K544" s="9">
        <f>IF(OR(B544="",G544="",I544=""),"",IFERROR((I544-G544)-IF(J544="",0,J544/24),""))</f>
        <v/>
      </c>
      <c r="L544" s="10">
        <f>IF(OR(B544="",F544="",G544=""),"",MAX(0,(G544-F544)*1440))</f>
        <v/>
      </c>
      <c r="M544" s="11">
        <f>IF(B544="","",IF(G544="","Falta",IF(G544&gt;F544+10/1440,"Atraso",IF(I544&lt;H544,"Saída antecipada","Presente"))))</f>
        <v/>
      </c>
      <c r="N544" s="12" t="n"/>
      <c r="O544" s="13">
        <f>IF(OR(B544="",K544=""),"",K544*24*IFERROR(VLOOKUP(B544,'Cadastro'!$A$2:$H$101,7,FALSE),0))</f>
        <v/>
      </c>
      <c r="P544" s="12" t="n"/>
    </row>
    <row r="545">
      <c r="A545" s="6" t="n"/>
      <c r="B545" s="2" t="n"/>
      <c r="C545" s="14">
        <f>IF(B545="","",IFERROR(VLOOKUP(B545,'Cadastro'!$A$2:$H$101,2,FALSE),"Não localizado"))</f>
        <v/>
      </c>
      <c r="D545" s="14">
        <f>IF(B545="","",IFERROR(VLOOKUP(B545,'Cadastro'!$A$2:$H$101,3,FALSE),""))</f>
        <v/>
      </c>
      <c r="E545" s="14">
        <f>IF(B545="","",IFERROR(VLOOKUP(B545,'Cadastro'!$A$2:$H$101,4,FALSE),""))</f>
        <v/>
      </c>
      <c r="F545" s="8" t="n"/>
      <c r="G545" s="8" t="n"/>
      <c r="H545" s="8" t="n"/>
      <c r="I545" s="8" t="n"/>
      <c r="J545" s="4" t="n"/>
      <c r="K545" s="15">
        <f>IF(OR(B545="",G545="",I545=""),"",IFERROR((I545-G545)-IF(J545="",0,J545/24),""))</f>
        <v/>
      </c>
      <c r="L545" s="16">
        <f>IF(OR(B545="",F545="",G545=""),"",MAX(0,(G545-F545)*1440))</f>
        <v/>
      </c>
      <c r="M545" s="17">
        <f>IF(B545="","",IF(G545="","Falta",IF(G545&gt;F545+10/1440,"Atraso",IF(I545&lt;H545,"Saída antecipada","Presente"))))</f>
        <v/>
      </c>
      <c r="N545" s="12" t="n"/>
      <c r="O545" s="18">
        <f>IF(OR(B545="",K545=""),"",K545*24*IFERROR(VLOOKUP(B545,'Cadastro'!$A$2:$H$101,7,FALSE),0))</f>
        <v/>
      </c>
      <c r="P545" s="12" t="n"/>
    </row>
    <row r="546">
      <c r="A546" s="6" t="n"/>
      <c r="B546" s="2" t="n"/>
      <c r="C546" s="7">
        <f>IF(B546="","",IFERROR(VLOOKUP(B546,'Cadastro'!$A$2:$H$101,2,FALSE),"Não localizado"))</f>
        <v/>
      </c>
      <c r="D546" s="7">
        <f>IF(B546="","",IFERROR(VLOOKUP(B546,'Cadastro'!$A$2:$H$101,3,FALSE),""))</f>
        <v/>
      </c>
      <c r="E546" s="7">
        <f>IF(B546="","",IFERROR(VLOOKUP(B546,'Cadastro'!$A$2:$H$101,4,FALSE),""))</f>
        <v/>
      </c>
      <c r="F546" s="8" t="n"/>
      <c r="G546" s="8" t="n"/>
      <c r="H546" s="8" t="n"/>
      <c r="I546" s="8" t="n"/>
      <c r="J546" s="4" t="n"/>
      <c r="K546" s="9">
        <f>IF(OR(B546="",G546="",I546=""),"",IFERROR((I546-G546)-IF(J546="",0,J546/24),""))</f>
        <v/>
      </c>
      <c r="L546" s="10">
        <f>IF(OR(B546="",F546="",G546=""),"",MAX(0,(G546-F546)*1440))</f>
        <v/>
      </c>
      <c r="M546" s="11">
        <f>IF(B546="","",IF(G546="","Falta",IF(G546&gt;F546+10/1440,"Atraso",IF(I546&lt;H546,"Saída antecipada","Presente"))))</f>
        <v/>
      </c>
      <c r="N546" s="12" t="n"/>
      <c r="O546" s="13">
        <f>IF(OR(B546="",K546=""),"",K546*24*IFERROR(VLOOKUP(B546,'Cadastro'!$A$2:$H$101,7,FALSE),0))</f>
        <v/>
      </c>
      <c r="P546" s="12" t="n"/>
    </row>
    <row r="547">
      <c r="A547" s="6" t="n"/>
      <c r="B547" s="2" t="n"/>
      <c r="C547" s="14">
        <f>IF(B547="","",IFERROR(VLOOKUP(B547,'Cadastro'!$A$2:$H$101,2,FALSE),"Não localizado"))</f>
        <v/>
      </c>
      <c r="D547" s="14">
        <f>IF(B547="","",IFERROR(VLOOKUP(B547,'Cadastro'!$A$2:$H$101,3,FALSE),""))</f>
        <v/>
      </c>
      <c r="E547" s="14">
        <f>IF(B547="","",IFERROR(VLOOKUP(B547,'Cadastro'!$A$2:$H$101,4,FALSE),""))</f>
        <v/>
      </c>
      <c r="F547" s="8" t="n"/>
      <c r="G547" s="8" t="n"/>
      <c r="H547" s="8" t="n"/>
      <c r="I547" s="8" t="n"/>
      <c r="J547" s="4" t="n"/>
      <c r="K547" s="15">
        <f>IF(OR(B547="",G547="",I547=""),"",IFERROR((I547-G547)-IF(J547="",0,J547/24),""))</f>
        <v/>
      </c>
      <c r="L547" s="16">
        <f>IF(OR(B547="",F547="",G547=""),"",MAX(0,(G547-F547)*1440))</f>
        <v/>
      </c>
      <c r="M547" s="17">
        <f>IF(B547="","",IF(G547="","Falta",IF(G547&gt;F547+10/1440,"Atraso",IF(I547&lt;H547,"Saída antecipada","Presente"))))</f>
        <v/>
      </c>
      <c r="N547" s="12" t="n"/>
      <c r="O547" s="18">
        <f>IF(OR(B547="",K547=""),"",K547*24*IFERROR(VLOOKUP(B547,'Cadastro'!$A$2:$H$101,7,FALSE),0))</f>
        <v/>
      </c>
      <c r="P547" s="12" t="n"/>
    </row>
    <row r="548">
      <c r="A548" s="6" t="n"/>
      <c r="B548" s="2" t="n"/>
      <c r="C548" s="7">
        <f>IF(B548="","",IFERROR(VLOOKUP(B548,'Cadastro'!$A$2:$H$101,2,FALSE),"Não localizado"))</f>
        <v/>
      </c>
      <c r="D548" s="7">
        <f>IF(B548="","",IFERROR(VLOOKUP(B548,'Cadastro'!$A$2:$H$101,3,FALSE),""))</f>
        <v/>
      </c>
      <c r="E548" s="7">
        <f>IF(B548="","",IFERROR(VLOOKUP(B548,'Cadastro'!$A$2:$H$101,4,FALSE),""))</f>
        <v/>
      </c>
      <c r="F548" s="8" t="n"/>
      <c r="G548" s="8" t="n"/>
      <c r="H548" s="8" t="n"/>
      <c r="I548" s="8" t="n"/>
      <c r="J548" s="4" t="n"/>
      <c r="K548" s="9">
        <f>IF(OR(B548="",G548="",I548=""),"",IFERROR((I548-G548)-IF(J548="",0,J548/24),""))</f>
        <v/>
      </c>
      <c r="L548" s="10">
        <f>IF(OR(B548="",F548="",G548=""),"",MAX(0,(G548-F548)*1440))</f>
        <v/>
      </c>
      <c r="M548" s="11">
        <f>IF(B548="","",IF(G548="","Falta",IF(G548&gt;F548+10/1440,"Atraso",IF(I548&lt;H548,"Saída antecipada","Presente"))))</f>
        <v/>
      </c>
      <c r="N548" s="12" t="n"/>
      <c r="O548" s="13">
        <f>IF(OR(B548="",K548=""),"",K548*24*IFERROR(VLOOKUP(B548,'Cadastro'!$A$2:$H$101,7,FALSE),0))</f>
        <v/>
      </c>
      <c r="P548" s="12" t="n"/>
    </row>
    <row r="549">
      <c r="A549" s="6" t="n"/>
      <c r="B549" s="2" t="n"/>
      <c r="C549" s="14">
        <f>IF(B549="","",IFERROR(VLOOKUP(B549,'Cadastro'!$A$2:$H$101,2,FALSE),"Não localizado"))</f>
        <v/>
      </c>
      <c r="D549" s="14">
        <f>IF(B549="","",IFERROR(VLOOKUP(B549,'Cadastro'!$A$2:$H$101,3,FALSE),""))</f>
        <v/>
      </c>
      <c r="E549" s="14">
        <f>IF(B549="","",IFERROR(VLOOKUP(B549,'Cadastro'!$A$2:$H$101,4,FALSE),""))</f>
        <v/>
      </c>
      <c r="F549" s="8" t="n"/>
      <c r="G549" s="8" t="n"/>
      <c r="H549" s="8" t="n"/>
      <c r="I549" s="8" t="n"/>
      <c r="J549" s="4" t="n"/>
      <c r="K549" s="15">
        <f>IF(OR(B549="",G549="",I549=""),"",IFERROR((I549-G549)-IF(J549="",0,J549/24),""))</f>
        <v/>
      </c>
      <c r="L549" s="16">
        <f>IF(OR(B549="",F549="",G549=""),"",MAX(0,(G549-F549)*1440))</f>
        <v/>
      </c>
      <c r="M549" s="17">
        <f>IF(B549="","",IF(G549="","Falta",IF(G549&gt;F549+10/1440,"Atraso",IF(I549&lt;H549,"Saída antecipada","Presente"))))</f>
        <v/>
      </c>
      <c r="N549" s="12" t="n"/>
      <c r="O549" s="18">
        <f>IF(OR(B549="",K549=""),"",K549*24*IFERROR(VLOOKUP(B549,'Cadastro'!$A$2:$H$101,7,FALSE),0))</f>
        <v/>
      </c>
      <c r="P549" s="12" t="n"/>
    </row>
    <row r="550">
      <c r="A550" s="6" t="n"/>
      <c r="B550" s="2" t="n"/>
      <c r="C550" s="7">
        <f>IF(B550="","",IFERROR(VLOOKUP(B550,'Cadastro'!$A$2:$H$101,2,FALSE),"Não localizado"))</f>
        <v/>
      </c>
      <c r="D550" s="7">
        <f>IF(B550="","",IFERROR(VLOOKUP(B550,'Cadastro'!$A$2:$H$101,3,FALSE),""))</f>
        <v/>
      </c>
      <c r="E550" s="7">
        <f>IF(B550="","",IFERROR(VLOOKUP(B550,'Cadastro'!$A$2:$H$101,4,FALSE),""))</f>
        <v/>
      </c>
      <c r="F550" s="8" t="n"/>
      <c r="G550" s="8" t="n"/>
      <c r="H550" s="8" t="n"/>
      <c r="I550" s="8" t="n"/>
      <c r="J550" s="4" t="n"/>
      <c r="K550" s="9">
        <f>IF(OR(B550="",G550="",I550=""),"",IFERROR((I550-G550)-IF(J550="",0,J550/24),""))</f>
        <v/>
      </c>
      <c r="L550" s="10">
        <f>IF(OR(B550="",F550="",G550=""),"",MAX(0,(G550-F550)*1440))</f>
        <v/>
      </c>
      <c r="M550" s="11">
        <f>IF(B550="","",IF(G550="","Falta",IF(G550&gt;F550+10/1440,"Atraso",IF(I550&lt;H550,"Saída antecipada","Presente"))))</f>
        <v/>
      </c>
      <c r="N550" s="12" t="n"/>
      <c r="O550" s="13">
        <f>IF(OR(B550="",K550=""),"",K550*24*IFERROR(VLOOKUP(B550,'Cadastro'!$A$2:$H$101,7,FALSE),0))</f>
        <v/>
      </c>
      <c r="P550" s="12" t="n"/>
    </row>
    <row r="551">
      <c r="A551" s="6" t="n"/>
      <c r="B551" s="2" t="n"/>
      <c r="C551" s="14">
        <f>IF(B551="","",IFERROR(VLOOKUP(B551,'Cadastro'!$A$2:$H$101,2,FALSE),"Não localizado"))</f>
        <v/>
      </c>
      <c r="D551" s="14">
        <f>IF(B551="","",IFERROR(VLOOKUP(B551,'Cadastro'!$A$2:$H$101,3,FALSE),""))</f>
        <v/>
      </c>
      <c r="E551" s="14">
        <f>IF(B551="","",IFERROR(VLOOKUP(B551,'Cadastro'!$A$2:$H$101,4,FALSE),""))</f>
        <v/>
      </c>
      <c r="F551" s="8" t="n"/>
      <c r="G551" s="8" t="n"/>
      <c r="H551" s="8" t="n"/>
      <c r="I551" s="8" t="n"/>
      <c r="J551" s="4" t="n"/>
      <c r="K551" s="15">
        <f>IF(OR(B551="",G551="",I551=""),"",IFERROR((I551-G551)-IF(J551="",0,J551/24),""))</f>
        <v/>
      </c>
      <c r="L551" s="16">
        <f>IF(OR(B551="",F551="",G551=""),"",MAX(0,(G551-F551)*1440))</f>
        <v/>
      </c>
      <c r="M551" s="17">
        <f>IF(B551="","",IF(G551="","Falta",IF(G551&gt;F551+10/1440,"Atraso",IF(I551&lt;H551,"Saída antecipada","Presente"))))</f>
        <v/>
      </c>
      <c r="N551" s="12" t="n"/>
      <c r="O551" s="18">
        <f>IF(OR(B551="",K551=""),"",K551*24*IFERROR(VLOOKUP(B551,'Cadastro'!$A$2:$H$101,7,FALSE),0))</f>
        <v/>
      </c>
      <c r="P551" s="12" t="n"/>
    </row>
    <row r="552">
      <c r="A552" s="6" t="n"/>
      <c r="B552" s="2" t="n"/>
      <c r="C552" s="7">
        <f>IF(B552="","",IFERROR(VLOOKUP(B552,'Cadastro'!$A$2:$H$101,2,FALSE),"Não localizado"))</f>
        <v/>
      </c>
      <c r="D552" s="7">
        <f>IF(B552="","",IFERROR(VLOOKUP(B552,'Cadastro'!$A$2:$H$101,3,FALSE),""))</f>
        <v/>
      </c>
      <c r="E552" s="7">
        <f>IF(B552="","",IFERROR(VLOOKUP(B552,'Cadastro'!$A$2:$H$101,4,FALSE),""))</f>
        <v/>
      </c>
      <c r="F552" s="8" t="n"/>
      <c r="G552" s="8" t="n"/>
      <c r="H552" s="8" t="n"/>
      <c r="I552" s="8" t="n"/>
      <c r="J552" s="4" t="n"/>
      <c r="K552" s="9">
        <f>IF(OR(B552="",G552="",I552=""),"",IFERROR((I552-G552)-IF(J552="",0,J552/24),""))</f>
        <v/>
      </c>
      <c r="L552" s="10">
        <f>IF(OR(B552="",F552="",G552=""),"",MAX(0,(G552-F552)*1440))</f>
        <v/>
      </c>
      <c r="M552" s="11">
        <f>IF(B552="","",IF(G552="","Falta",IF(G552&gt;F552+10/1440,"Atraso",IF(I552&lt;H552,"Saída antecipada","Presente"))))</f>
        <v/>
      </c>
      <c r="N552" s="12" t="n"/>
      <c r="O552" s="13">
        <f>IF(OR(B552="",K552=""),"",K552*24*IFERROR(VLOOKUP(B552,'Cadastro'!$A$2:$H$101,7,FALSE),0))</f>
        <v/>
      </c>
      <c r="P552" s="12" t="n"/>
    </row>
    <row r="553">
      <c r="A553" s="6" t="n"/>
      <c r="B553" s="2" t="n"/>
      <c r="C553" s="14">
        <f>IF(B553="","",IFERROR(VLOOKUP(B553,'Cadastro'!$A$2:$H$101,2,FALSE),"Não localizado"))</f>
        <v/>
      </c>
      <c r="D553" s="14">
        <f>IF(B553="","",IFERROR(VLOOKUP(B553,'Cadastro'!$A$2:$H$101,3,FALSE),""))</f>
        <v/>
      </c>
      <c r="E553" s="14">
        <f>IF(B553="","",IFERROR(VLOOKUP(B553,'Cadastro'!$A$2:$H$101,4,FALSE),""))</f>
        <v/>
      </c>
      <c r="F553" s="8" t="n"/>
      <c r="G553" s="8" t="n"/>
      <c r="H553" s="8" t="n"/>
      <c r="I553" s="8" t="n"/>
      <c r="J553" s="4" t="n"/>
      <c r="K553" s="15">
        <f>IF(OR(B553="",G553="",I553=""),"",IFERROR((I553-G553)-IF(J553="",0,J553/24),""))</f>
        <v/>
      </c>
      <c r="L553" s="16">
        <f>IF(OR(B553="",F553="",G553=""),"",MAX(0,(G553-F553)*1440))</f>
        <v/>
      </c>
      <c r="M553" s="17">
        <f>IF(B553="","",IF(G553="","Falta",IF(G553&gt;F553+10/1440,"Atraso",IF(I553&lt;H553,"Saída antecipada","Presente"))))</f>
        <v/>
      </c>
      <c r="N553" s="12" t="n"/>
      <c r="O553" s="18">
        <f>IF(OR(B553="",K553=""),"",K553*24*IFERROR(VLOOKUP(B553,'Cadastro'!$A$2:$H$101,7,FALSE),0))</f>
        <v/>
      </c>
      <c r="P553" s="12" t="n"/>
    </row>
    <row r="554">
      <c r="A554" s="6" t="n"/>
      <c r="B554" s="2" t="n"/>
      <c r="C554" s="7">
        <f>IF(B554="","",IFERROR(VLOOKUP(B554,'Cadastro'!$A$2:$H$101,2,FALSE),"Não localizado"))</f>
        <v/>
      </c>
      <c r="D554" s="7">
        <f>IF(B554="","",IFERROR(VLOOKUP(B554,'Cadastro'!$A$2:$H$101,3,FALSE),""))</f>
        <v/>
      </c>
      <c r="E554" s="7">
        <f>IF(B554="","",IFERROR(VLOOKUP(B554,'Cadastro'!$A$2:$H$101,4,FALSE),""))</f>
        <v/>
      </c>
      <c r="F554" s="8" t="n"/>
      <c r="G554" s="8" t="n"/>
      <c r="H554" s="8" t="n"/>
      <c r="I554" s="8" t="n"/>
      <c r="J554" s="4" t="n"/>
      <c r="K554" s="9">
        <f>IF(OR(B554="",G554="",I554=""),"",IFERROR((I554-G554)-IF(J554="",0,J554/24),""))</f>
        <v/>
      </c>
      <c r="L554" s="10">
        <f>IF(OR(B554="",F554="",G554=""),"",MAX(0,(G554-F554)*1440))</f>
        <v/>
      </c>
      <c r="M554" s="11">
        <f>IF(B554="","",IF(G554="","Falta",IF(G554&gt;F554+10/1440,"Atraso",IF(I554&lt;H554,"Saída antecipada","Presente"))))</f>
        <v/>
      </c>
      <c r="N554" s="12" t="n"/>
      <c r="O554" s="13">
        <f>IF(OR(B554="",K554=""),"",K554*24*IFERROR(VLOOKUP(B554,'Cadastro'!$A$2:$H$101,7,FALSE),0))</f>
        <v/>
      </c>
      <c r="P554" s="12" t="n"/>
    </row>
    <row r="555">
      <c r="A555" s="6" t="n"/>
      <c r="B555" s="2" t="n"/>
      <c r="C555" s="14">
        <f>IF(B555="","",IFERROR(VLOOKUP(B555,'Cadastro'!$A$2:$H$101,2,FALSE),"Não localizado"))</f>
        <v/>
      </c>
      <c r="D555" s="14">
        <f>IF(B555="","",IFERROR(VLOOKUP(B555,'Cadastro'!$A$2:$H$101,3,FALSE),""))</f>
        <v/>
      </c>
      <c r="E555" s="14">
        <f>IF(B555="","",IFERROR(VLOOKUP(B555,'Cadastro'!$A$2:$H$101,4,FALSE),""))</f>
        <v/>
      </c>
      <c r="F555" s="8" t="n"/>
      <c r="G555" s="8" t="n"/>
      <c r="H555" s="8" t="n"/>
      <c r="I555" s="8" t="n"/>
      <c r="J555" s="4" t="n"/>
      <c r="K555" s="15">
        <f>IF(OR(B555="",G555="",I555=""),"",IFERROR((I555-G555)-IF(J555="",0,J555/24),""))</f>
        <v/>
      </c>
      <c r="L555" s="16">
        <f>IF(OR(B555="",F555="",G555=""),"",MAX(0,(G555-F555)*1440))</f>
        <v/>
      </c>
      <c r="M555" s="17">
        <f>IF(B555="","",IF(G555="","Falta",IF(G555&gt;F555+10/1440,"Atraso",IF(I555&lt;H555,"Saída antecipada","Presente"))))</f>
        <v/>
      </c>
      <c r="N555" s="12" t="n"/>
      <c r="O555" s="18">
        <f>IF(OR(B555="",K555=""),"",K555*24*IFERROR(VLOOKUP(B555,'Cadastro'!$A$2:$H$101,7,FALSE),0))</f>
        <v/>
      </c>
      <c r="P555" s="12" t="n"/>
    </row>
    <row r="556">
      <c r="A556" s="6" t="n"/>
      <c r="B556" s="2" t="n"/>
      <c r="C556" s="7">
        <f>IF(B556="","",IFERROR(VLOOKUP(B556,'Cadastro'!$A$2:$H$101,2,FALSE),"Não localizado"))</f>
        <v/>
      </c>
      <c r="D556" s="7">
        <f>IF(B556="","",IFERROR(VLOOKUP(B556,'Cadastro'!$A$2:$H$101,3,FALSE),""))</f>
        <v/>
      </c>
      <c r="E556" s="7">
        <f>IF(B556="","",IFERROR(VLOOKUP(B556,'Cadastro'!$A$2:$H$101,4,FALSE),""))</f>
        <v/>
      </c>
      <c r="F556" s="8" t="n"/>
      <c r="G556" s="8" t="n"/>
      <c r="H556" s="8" t="n"/>
      <c r="I556" s="8" t="n"/>
      <c r="J556" s="4" t="n"/>
      <c r="K556" s="9">
        <f>IF(OR(B556="",G556="",I556=""),"",IFERROR((I556-G556)-IF(J556="",0,J556/24),""))</f>
        <v/>
      </c>
      <c r="L556" s="10">
        <f>IF(OR(B556="",F556="",G556=""),"",MAX(0,(G556-F556)*1440))</f>
        <v/>
      </c>
      <c r="M556" s="11">
        <f>IF(B556="","",IF(G556="","Falta",IF(G556&gt;F556+10/1440,"Atraso",IF(I556&lt;H556,"Saída antecipada","Presente"))))</f>
        <v/>
      </c>
      <c r="N556" s="12" t="n"/>
      <c r="O556" s="13">
        <f>IF(OR(B556="",K556=""),"",K556*24*IFERROR(VLOOKUP(B556,'Cadastro'!$A$2:$H$101,7,FALSE),0))</f>
        <v/>
      </c>
      <c r="P556" s="12" t="n"/>
    </row>
    <row r="557">
      <c r="A557" s="6" t="n"/>
      <c r="B557" s="2" t="n"/>
      <c r="C557" s="14">
        <f>IF(B557="","",IFERROR(VLOOKUP(B557,'Cadastro'!$A$2:$H$101,2,FALSE),"Não localizado"))</f>
        <v/>
      </c>
      <c r="D557" s="14">
        <f>IF(B557="","",IFERROR(VLOOKUP(B557,'Cadastro'!$A$2:$H$101,3,FALSE),""))</f>
        <v/>
      </c>
      <c r="E557" s="14">
        <f>IF(B557="","",IFERROR(VLOOKUP(B557,'Cadastro'!$A$2:$H$101,4,FALSE),""))</f>
        <v/>
      </c>
      <c r="F557" s="8" t="n"/>
      <c r="G557" s="8" t="n"/>
      <c r="H557" s="8" t="n"/>
      <c r="I557" s="8" t="n"/>
      <c r="J557" s="4" t="n"/>
      <c r="K557" s="15">
        <f>IF(OR(B557="",G557="",I557=""),"",IFERROR((I557-G557)-IF(J557="",0,J557/24),""))</f>
        <v/>
      </c>
      <c r="L557" s="16">
        <f>IF(OR(B557="",F557="",G557=""),"",MAX(0,(G557-F557)*1440))</f>
        <v/>
      </c>
      <c r="M557" s="17">
        <f>IF(B557="","",IF(G557="","Falta",IF(G557&gt;F557+10/1440,"Atraso",IF(I557&lt;H557,"Saída antecipada","Presente"))))</f>
        <v/>
      </c>
      <c r="N557" s="12" t="n"/>
      <c r="O557" s="18">
        <f>IF(OR(B557="",K557=""),"",K557*24*IFERROR(VLOOKUP(B557,'Cadastro'!$A$2:$H$101,7,FALSE),0))</f>
        <v/>
      </c>
      <c r="P557" s="12" t="n"/>
    </row>
    <row r="558">
      <c r="A558" s="6" t="n"/>
      <c r="B558" s="2" t="n"/>
      <c r="C558" s="7">
        <f>IF(B558="","",IFERROR(VLOOKUP(B558,'Cadastro'!$A$2:$H$101,2,FALSE),"Não localizado"))</f>
        <v/>
      </c>
      <c r="D558" s="7">
        <f>IF(B558="","",IFERROR(VLOOKUP(B558,'Cadastro'!$A$2:$H$101,3,FALSE),""))</f>
        <v/>
      </c>
      <c r="E558" s="7">
        <f>IF(B558="","",IFERROR(VLOOKUP(B558,'Cadastro'!$A$2:$H$101,4,FALSE),""))</f>
        <v/>
      </c>
      <c r="F558" s="8" t="n"/>
      <c r="G558" s="8" t="n"/>
      <c r="H558" s="8" t="n"/>
      <c r="I558" s="8" t="n"/>
      <c r="J558" s="4" t="n"/>
      <c r="K558" s="9">
        <f>IF(OR(B558="",G558="",I558=""),"",IFERROR((I558-G558)-IF(J558="",0,J558/24),""))</f>
        <v/>
      </c>
      <c r="L558" s="10">
        <f>IF(OR(B558="",F558="",G558=""),"",MAX(0,(G558-F558)*1440))</f>
        <v/>
      </c>
      <c r="M558" s="11">
        <f>IF(B558="","",IF(G558="","Falta",IF(G558&gt;F558+10/1440,"Atraso",IF(I558&lt;H558,"Saída antecipada","Presente"))))</f>
        <v/>
      </c>
      <c r="N558" s="12" t="n"/>
      <c r="O558" s="13">
        <f>IF(OR(B558="",K558=""),"",K558*24*IFERROR(VLOOKUP(B558,'Cadastro'!$A$2:$H$101,7,FALSE),0))</f>
        <v/>
      </c>
      <c r="P558" s="12" t="n"/>
    </row>
    <row r="559">
      <c r="A559" s="6" t="n"/>
      <c r="B559" s="2" t="n"/>
      <c r="C559" s="14">
        <f>IF(B559="","",IFERROR(VLOOKUP(B559,'Cadastro'!$A$2:$H$101,2,FALSE),"Não localizado"))</f>
        <v/>
      </c>
      <c r="D559" s="14">
        <f>IF(B559="","",IFERROR(VLOOKUP(B559,'Cadastro'!$A$2:$H$101,3,FALSE),""))</f>
        <v/>
      </c>
      <c r="E559" s="14">
        <f>IF(B559="","",IFERROR(VLOOKUP(B559,'Cadastro'!$A$2:$H$101,4,FALSE),""))</f>
        <v/>
      </c>
      <c r="F559" s="8" t="n"/>
      <c r="G559" s="8" t="n"/>
      <c r="H559" s="8" t="n"/>
      <c r="I559" s="8" t="n"/>
      <c r="J559" s="4" t="n"/>
      <c r="K559" s="15">
        <f>IF(OR(B559="",G559="",I559=""),"",IFERROR((I559-G559)-IF(J559="",0,J559/24),""))</f>
        <v/>
      </c>
      <c r="L559" s="16">
        <f>IF(OR(B559="",F559="",G559=""),"",MAX(0,(G559-F559)*1440))</f>
        <v/>
      </c>
      <c r="M559" s="17">
        <f>IF(B559="","",IF(G559="","Falta",IF(G559&gt;F559+10/1440,"Atraso",IF(I559&lt;H559,"Saída antecipada","Presente"))))</f>
        <v/>
      </c>
      <c r="N559" s="12" t="n"/>
      <c r="O559" s="18">
        <f>IF(OR(B559="",K559=""),"",K559*24*IFERROR(VLOOKUP(B559,'Cadastro'!$A$2:$H$101,7,FALSE),0))</f>
        <v/>
      </c>
      <c r="P559" s="12" t="n"/>
    </row>
    <row r="560">
      <c r="A560" s="6" t="n"/>
      <c r="B560" s="2" t="n"/>
      <c r="C560" s="7">
        <f>IF(B560="","",IFERROR(VLOOKUP(B560,'Cadastro'!$A$2:$H$101,2,FALSE),"Não localizado"))</f>
        <v/>
      </c>
      <c r="D560" s="7">
        <f>IF(B560="","",IFERROR(VLOOKUP(B560,'Cadastro'!$A$2:$H$101,3,FALSE),""))</f>
        <v/>
      </c>
      <c r="E560" s="7">
        <f>IF(B560="","",IFERROR(VLOOKUP(B560,'Cadastro'!$A$2:$H$101,4,FALSE),""))</f>
        <v/>
      </c>
      <c r="F560" s="8" t="n"/>
      <c r="G560" s="8" t="n"/>
      <c r="H560" s="8" t="n"/>
      <c r="I560" s="8" t="n"/>
      <c r="J560" s="4" t="n"/>
      <c r="K560" s="9">
        <f>IF(OR(B560="",G560="",I560=""),"",IFERROR((I560-G560)-IF(J560="",0,J560/24),""))</f>
        <v/>
      </c>
      <c r="L560" s="10">
        <f>IF(OR(B560="",F560="",G560=""),"",MAX(0,(G560-F560)*1440))</f>
        <v/>
      </c>
      <c r="M560" s="11">
        <f>IF(B560="","",IF(G560="","Falta",IF(G560&gt;F560+10/1440,"Atraso",IF(I560&lt;H560,"Saída antecipada","Presente"))))</f>
        <v/>
      </c>
      <c r="N560" s="12" t="n"/>
      <c r="O560" s="13">
        <f>IF(OR(B560="",K560=""),"",K560*24*IFERROR(VLOOKUP(B560,'Cadastro'!$A$2:$H$101,7,FALSE),0))</f>
        <v/>
      </c>
      <c r="P560" s="12" t="n"/>
    </row>
    <row r="561">
      <c r="A561" s="6" t="n"/>
      <c r="B561" s="2" t="n"/>
      <c r="C561" s="14">
        <f>IF(B561="","",IFERROR(VLOOKUP(B561,'Cadastro'!$A$2:$H$101,2,FALSE),"Não localizado"))</f>
        <v/>
      </c>
      <c r="D561" s="14">
        <f>IF(B561="","",IFERROR(VLOOKUP(B561,'Cadastro'!$A$2:$H$101,3,FALSE),""))</f>
        <v/>
      </c>
      <c r="E561" s="14">
        <f>IF(B561="","",IFERROR(VLOOKUP(B561,'Cadastro'!$A$2:$H$101,4,FALSE),""))</f>
        <v/>
      </c>
      <c r="F561" s="8" t="n"/>
      <c r="G561" s="8" t="n"/>
      <c r="H561" s="8" t="n"/>
      <c r="I561" s="8" t="n"/>
      <c r="J561" s="4" t="n"/>
      <c r="K561" s="15">
        <f>IF(OR(B561="",G561="",I561=""),"",IFERROR((I561-G561)-IF(J561="",0,J561/24),""))</f>
        <v/>
      </c>
      <c r="L561" s="16">
        <f>IF(OR(B561="",F561="",G561=""),"",MAX(0,(G561-F561)*1440))</f>
        <v/>
      </c>
      <c r="M561" s="17">
        <f>IF(B561="","",IF(G561="","Falta",IF(G561&gt;F561+10/1440,"Atraso",IF(I561&lt;H561,"Saída antecipada","Presente"))))</f>
        <v/>
      </c>
      <c r="N561" s="12" t="n"/>
      <c r="O561" s="18">
        <f>IF(OR(B561="",K561=""),"",K561*24*IFERROR(VLOOKUP(B561,'Cadastro'!$A$2:$H$101,7,FALSE),0))</f>
        <v/>
      </c>
      <c r="P561" s="12" t="n"/>
    </row>
    <row r="562">
      <c r="A562" s="6" t="n"/>
      <c r="B562" s="2" t="n"/>
      <c r="C562" s="7">
        <f>IF(B562="","",IFERROR(VLOOKUP(B562,'Cadastro'!$A$2:$H$101,2,FALSE),"Não localizado"))</f>
        <v/>
      </c>
      <c r="D562" s="7">
        <f>IF(B562="","",IFERROR(VLOOKUP(B562,'Cadastro'!$A$2:$H$101,3,FALSE),""))</f>
        <v/>
      </c>
      <c r="E562" s="7">
        <f>IF(B562="","",IFERROR(VLOOKUP(B562,'Cadastro'!$A$2:$H$101,4,FALSE),""))</f>
        <v/>
      </c>
      <c r="F562" s="8" t="n"/>
      <c r="G562" s="8" t="n"/>
      <c r="H562" s="8" t="n"/>
      <c r="I562" s="8" t="n"/>
      <c r="J562" s="4" t="n"/>
      <c r="K562" s="9">
        <f>IF(OR(B562="",G562="",I562=""),"",IFERROR((I562-G562)-IF(J562="",0,J562/24),""))</f>
        <v/>
      </c>
      <c r="L562" s="10">
        <f>IF(OR(B562="",F562="",G562=""),"",MAX(0,(G562-F562)*1440))</f>
        <v/>
      </c>
      <c r="M562" s="11">
        <f>IF(B562="","",IF(G562="","Falta",IF(G562&gt;F562+10/1440,"Atraso",IF(I562&lt;H562,"Saída antecipada","Presente"))))</f>
        <v/>
      </c>
      <c r="N562" s="12" t="n"/>
      <c r="O562" s="13">
        <f>IF(OR(B562="",K562=""),"",K562*24*IFERROR(VLOOKUP(B562,'Cadastro'!$A$2:$H$101,7,FALSE),0))</f>
        <v/>
      </c>
      <c r="P562" s="12" t="n"/>
    </row>
    <row r="563">
      <c r="A563" s="6" t="n"/>
      <c r="B563" s="2" t="n"/>
      <c r="C563" s="14">
        <f>IF(B563="","",IFERROR(VLOOKUP(B563,'Cadastro'!$A$2:$H$101,2,FALSE),"Não localizado"))</f>
        <v/>
      </c>
      <c r="D563" s="14">
        <f>IF(B563="","",IFERROR(VLOOKUP(B563,'Cadastro'!$A$2:$H$101,3,FALSE),""))</f>
        <v/>
      </c>
      <c r="E563" s="14">
        <f>IF(B563="","",IFERROR(VLOOKUP(B563,'Cadastro'!$A$2:$H$101,4,FALSE),""))</f>
        <v/>
      </c>
      <c r="F563" s="8" t="n"/>
      <c r="G563" s="8" t="n"/>
      <c r="H563" s="8" t="n"/>
      <c r="I563" s="8" t="n"/>
      <c r="J563" s="4" t="n"/>
      <c r="K563" s="15">
        <f>IF(OR(B563="",G563="",I563=""),"",IFERROR((I563-G563)-IF(J563="",0,J563/24),""))</f>
        <v/>
      </c>
      <c r="L563" s="16">
        <f>IF(OR(B563="",F563="",G563=""),"",MAX(0,(G563-F563)*1440))</f>
        <v/>
      </c>
      <c r="M563" s="17">
        <f>IF(B563="","",IF(G563="","Falta",IF(G563&gt;F563+10/1440,"Atraso",IF(I563&lt;H563,"Saída antecipada","Presente"))))</f>
        <v/>
      </c>
      <c r="N563" s="12" t="n"/>
      <c r="O563" s="18">
        <f>IF(OR(B563="",K563=""),"",K563*24*IFERROR(VLOOKUP(B563,'Cadastro'!$A$2:$H$101,7,FALSE),0))</f>
        <v/>
      </c>
      <c r="P563" s="12" t="n"/>
    </row>
    <row r="564">
      <c r="A564" s="6" t="n"/>
      <c r="B564" s="2" t="n"/>
      <c r="C564" s="7">
        <f>IF(B564="","",IFERROR(VLOOKUP(B564,'Cadastro'!$A$2:$H$101,2,FALSE),"Não localizado"))</f>
        <v/>
      </c>
      <c r="D564" s="7">
        <f>IF(B564="","",IFERROR(VLOOKUP(B564,'Cadastro'!$A$2:$H$101,3,FALSE),""))</f>
        <v/>
      </c>
      <c r="E564" s="7">
        <f>IF(B564="","",IFERROR(VLOOKUP(B564,'Cadastro'!$A$2:$H$101,4,FALSE),""))</f>
        <v/>
      </c>
      <c r="F564" s="8" t="n"/>
      <c r="G564" s="8" t="n"/>
      <c r="H564" s="8" t="n"/>
      <c r="I564" s="8" t="n"/>
      <c r="J564" s="4" t="n"/>
      <c r="K564" s="9">
        <f>IF(OR(B564="",G564="",I564=""),"",IFERROR((I564-G564)-IF(J564="",0,J564/24),""))</f>
        <v/>
      </c>
      <c r="L564" s="10">
        <f>IF(OR(B564="",F564="",G564=""),"",MAX(0,(G564-F564)*1440))</f>
        <v/>
      </c>
      <c r="M564" s="11">
        <f>IF(B564="","",IF(G564="","Falta",IF(G564&gt;F564+10/1440,"Atraso",IF(I564&lt;H564,"Saída antecipada","Presente"))))</f>
        <v/>
      </c>
      <c r="N564" s="12" t="n"/>
      <c r="O564" s="13">
        <f>IF(OR(B564="",K564=""),"",K564*24*IFERROR(VLOOKUP(B564,'Cadastro'!$A$2:$H$101,7,FALSE),0))</f>
        <v/>
      </c>
      <c r="P564" s="12" t="n"/>
    </row>
    <row r="565">
      <c r="A565" s="6" t="n"/>
      <c r="B565" s="2" t="n"/>
      <c r="C565" s="14">
        <f>IF(B565="","",IFERROR(VLOOKUP(B565,'Cadastro'!$A$2:$H$101,2,FALSE),"Não localizado"))</f>
        <v/>
      </c>
      <c r="D565" s="14">
        <f>IF(B565="","",IFERROR(VLOOKUP(B565,'Cadastro'!$A$2:$H$101,3,FALSE),""))</f>
        <v/>
      </c>
      <c r="E565" s="14">
        <f>IF(B565="","",IFERROR(VLOOKUP(B565,'Cadastro'!$A$2:$H$101,4,FALSE),""))</f>
        <v/>
      </c>
      <c r="F565" s="8" t="n"/>
      <c r="G565" s="8" t="n"/>
      <c r="H565" s="8" t="n"/>
      <c r="I565" s="8" t="n"/>
      <c r="J565" s="4" t="n"/>
      <c r="K565" s="15">
        <f>IF(OR(B565="",G565="",I565=""),"",IFERROR((I565-G565)-IF(J565="",0,J565/24),""))</f>
        <v/>
      </c>
      <c r="L565" s="16">
        <f>IF(OR(B565="",F565="",G565=""),"",MAX(0,(G565-F565)*1440))</f>
        <v/>
      </c>
      <c r="M565" s="17">
        <f>IF(B565="","",IF(G565="","Falta",IF(G565&gt;F565+10/1440,"Atraso",IF(I565&lt;H565,"Saída antecipada","Presente"))))</f>
        <v/>
      </c>
      <c r="N565" s="12" t="n"/>
      <c r="O565" s="18">
        <f>IF(OR(B565="",K565=""),"",K565*24*IFERROR(VLOOKUP(B565,'Cadastro'!$A$2:$H$101,7,FALSE),0))</f>
        <v/>
      </c>
      <c r="P565" s="12" t="n"/>
    </row>
    <row r="566">
      <c r="A566" s="6" t="n"/>
      <c r="B566" s="2" t="n"/>
      <c r="C566" s="7">
        <f>IF(B566="","",IFERROR(VLOOKUP(B566,'Cadastro'!$A$2:$H$101,2,FALSE),"Não localizado"))</f>
        <v/>
      </c>
      <c r="D566" s="7">
        <f>IF(B566="","",IFERROR(VLOOKUP(B566,'Cadastro'!$A$2:$H$101,3,FALSE),""))</f>
        <v/>
      </c>
      <c r="E566" s="7">
        <f>IF(B566="","",IFERROR(VLOOKUP(B566,'Cadastro'!$A$2:$H$101,4,FALSE),""))</f>
        <v/>
      </c>
      <c r="F566" s="8" t="n"/>
      <c r="G566" s="8" t="n"/>
      <c r="H566" s="8" t="n"/>
      <c r="I566" s="8" t="n"/>
      <c r="J566" s="4" t="n"/>
      <c r="K566" s="9">
        <f>IF(OR(B566="",G566="",I566=""),"",IFERROR((I566-G566)-IF(J566="",0,J566/24),""))</f>
        <v/>
      </c>
      <c r="L566" s="10">
        <f>IF(OR(B566="",F566="",G566=""),"",MAX(0,(G566-F566)*1440))</f>
        <v/>
      </c>
      <c r="M566" s="11">
        <f>IF(B566="","",IF(G566="","Falta",IF(G566&gt;F566+10/1440,"Atraso",IF(I566&lt;H566,"Saída antecipada","Presente"))))</f>
        <v/>
      </c>
      <c r="N566" s="12" t="n"/>
      <c r="O566" s="13">
        <f>IF(OR(B566="",K566=""),"",K566*24*IFERROR(VLOOKUP(B566,'Cadastro'!$A$2:$H$101,7,FALSE),0))</f>
        <v/>
      </c>
      <c r="P566" s="12" t="n"/>
    </row>
    <row r="567">
      <c r="A567" s="6" t="n"/>
      <c r="B567" s="2" t="n"/>
      <c r="C567" s="14">
        <f>IF(B567="","",IFERROR(VLOOKUP(B567,'Cadastro'!$A$2:$H$101,2,FALSE),"Não localizado"))</f>
        <v/>
      </c>
      <c r="D567" s="14">
        <f>IF(B567="","",IFERROR(VLOOKUP(B567,'Cadastro'!$A$2:$H$101,3,FALSE),""))</f>
        <v/>
      </c>
      <c r="E567" s="14">
        <f>IF(B567="","",IFERROR(VLOOKUP(B567,'Cadastro'!$A$2:$H$101,4,FALSE),""))</f>
        <v/>
      </c>
      <c r="F567" s="8" t="n"/>
      <c r="G567" s="8" t="n"/>
      <c r="H567" s="8" t="n"/>
      <c r="I567" s="8" t="n"/>
      <c r="J567" s="4" t="n"/>
      <c r="K567" s="15">
        <f>IF(OR(B567="",G567="",I567=""),"",IFERROR((I567-G567)-IF(J567="",0,J567/24),""))</f>
        <v/>
      </c>
      <c r="L567" s="16">
        <f>IF(OR(B567="",F567="",G567=""),"",MAX(0,(G567-F567)*1440))</f>
        <v/>
      </c>
      <c r="M567" s="17">
        <f>IF(B567="","",IF(G567="","Falta",IF(G567&gt;F567+10/1440,"Atraso",IF(I567&lt;H567,"Saída antecipada","Presente"))))</f>
        <v/>
      </c>
      <c r="N567" s="12" t="n"/>
      <c r="O567" s="18">
        <f>IF(OR(B567="",K567=""),"",K567*24*IFERROR(VLOOKUP(B567,'Cadastro'!$A$2:$H$101,7,FALSE),0))</f>
        <v/>
      </c>
      <c r="P567" s="12" t="n"/>
    </row>
    <row r="568">
      <c r="A568" s="6" t="n"/>
      <c r="B568" s="2" t="n"/>
      <c r="C568" s="7">
        <f>IF(B568="","",IFERROR(VLOOKUP(B568,'Cadastro'!$A$2:$H$101,2,FALSE),"Não localizado"))</f>
        <v/>
      </c>
      <c r="D568" s="7">
        <f>IF(B568="","",IFERROR(VLOOKUP(B568,'Cadastro'!$A$2:$H$101,3,FALSE),""))</f>
        <v/>
      </c>
      <c r="E568" s="7">
        <f>IF(B568="","",IFERROR(VLOOKUP(B568,'Cadastro'!$A$2:$H$101,4,FALSE),""))</f>
        <v/>
      </c>
      <c r="F568" s="8" t="n"/>
      <c r="G568" s="8" t="n"/>
      <c r="H568" s="8" t="n"/>
      <c r="I568" s="8" t="n"/>
      <c r="J568" s="4" t="n"/>
      <c r="K568" s="9">
        <f>IF(OR(B568="",G568="",I568=""),"",IFERROR((I568-G568)-IF(J568="",0,J568/24),""))</f>
        <v/>
      </c>
      <c r="L568" s="10">
        <f>IF(OR(B568="",F568="",G568=""),"",MAX(0,(G568-F568)*1440))</f>
        <v/>
      </c>
      <c r="M568" s="11">
        <f>IF(B568="","",IF(G568="","Falta",IF(G568&gt;F568+10/1440,"Atraso",IF(I568&lt;H568,"Saída antecipada","Presente"))))</f>
        <v/>
      </c>
      <c r="N568" s="12" t="n"/>
      <c r="O568" s="13">
        <f>IF(OR(B568="",K568=""),"",K568*24*IFERROR(VLOOKUP(B568,'Cadastro'!$A$2:$H$101,7,FALSE),0))</f>
        <v/>
      </c>
      <c r="P568" s="12" t="n"/>
    </row>
    <row r="569">
      <c r="A569" s="6" t="n"/>
      <c r="B569" s="2" t="n"/>
      <c r="C569" s="14">
        <f>IF(B569="","",IFERROR(VLOOKUP(B569,'Cadastro'!$A$2:$H$101,2,FALSE),"Não localizado"))</f>
        <v/>
      </c>
      <c r="D569" s="14">
        <f>IF(B569="","",IFERROR(VLOOKUP(B569,'Cadastro'!$A$2:$H$101,3,FALSE),""))</f>
        <v/>
      </c>
      <c r="E569" s="14">
        <f>IF(B569="","",IFERROR(VLOOKUP(B569,'Cadastro'!$A$2:$H$101,4,FALSE),""))</f>
        <v/>
      </c>
      <c r="F569" s="8" t="n"/>
      <c r="G569" s="8" t="n"/>
      <c r="H569" s="8" t="n"/>
      <c r="I569" s="8" t="n"/>
      <c r="J569" s="4" t="n"/>
      <c r="K569" s="15">
        <f>IF(OR(B569="",G569="",I569=""),"",IFERROR((I569-G569)-IF(J569="",0,J569/24),""))</f>
        <v/>
      </c>
      <c r="L569" s="16">
        <f>IF(OR(B569="",F569="",G569=""),"",MAX(0,(G569-F569)*1440))</f>
        <v/>
      </c>
      <c r="M569" s="17">
        <f>IF(B569="","",IF(G569="","Falta",IF(G569&gt;F569+10/1440,"Atraso",IF(I569&lt;H569,"Saída antecipada","Presente"))))</f>
        <v/>
      </c>
      <c r="N569" s="12" t="n"/>
      <c r="O569" s="18">
        <f>IF(OR(B569="",K569=""),"",K569*24*IFERROR(VLOOKUP(B569,'Cadastro'!$A$2:$H$101,7,FALSE),0))</f>
        <v/>
      </c>
      <c r="P569" s="12" t="n"/>
    </row>
    <row r="570">
      <c r="A570" s="6" t="n"/>
      <c r="B570" s="2" t="n"/>
      <c r="C570" s="7">
        <f>IF(B570="","",IFERROR(VLOOKUP(B570,'Cadastro'!$A$2:$H$101,2,FALSE),"Não localizado"))</f>
        <v/>
      </c>
      <c r="D570" s="7">
        <f>IF(B570="","",IFERROR(VLOOKUP(B570,'Cadastro'!$A$2:$H$101,3,FALSE),""))</f>
        <v/>
      </c>
      <c r="E570" s="7">
        <f>IF(B570="","",IFERROR(VLOOKUP(B570,'Cadastro'!$A$2:$H$101,4,FALSE),""))</f>
        <v/>
      </c>
      <c r="F570" s="8" t="n"/>
      <c r="G570" s="8" t="n"/>
      <c r="H570" s="8" t="n"/>
      <c r="I570" s="8" t="n"/>
      <c r="J570" s="4" t="n"/>
      <c r="K570" s="9">
        <f>IF(OR(B570="",G570="",I570=""),"",IFERROR((I570-G570)-IF(J570="",0,J570/24),""))</f>
        <v/>
      </c>
      <c r="L570" s="10">
        <f>IF(OR(B570="",F570="",G570=""),"",MAX(0,(G570-F570)*1440))</f>
        <v/>
      </c>
      <c r="M570" s="11">
        <f>IF(B570="","",IF(G570="","Falta",IF(G570&gt;F570+10/1440,"Atraso",IF(I570&lt;H570,"Saída antecipada","Presente"))))</f>
        <v/>
      </c>
      <c r="N570" s="12" t="n"/>
      <c r="O570" s="13">
        <f>IF(OR(B570="",K570=""),"",K570*24*IFERROR(VLOOKUP(B570,'Cadastro'!$A$2:$H$101,7,FALSE),0))</f>
        <v/>
      </c>
      <c r="P570" s="12" t="n"/>
    </row>
    <row r="571">
      <c r="A571" s="6" t="n"/>
      <c r="B571" s="2" t="n"/>
      <c r="C571" s="14">
        <f>IF(B571="","",IFERROR(VLOOKUP(B571,'Cadastro'!$A$2:$H$101,2,FALSE),"Não localizado"))</f>
        <v/>
      </c>
      <c r="D571" s="14">
        <f>IF(B571="","",IFERROR(VLOOKUP(B571,'Cadastro'!$A$2:$H$101,3,FALSE),""))</f>
        <v/>
      </c>
      <c r="E571" s="14">
        <f>IF(B571="","",IFERROR(VLOOKUP(B571,'Cadastro'!$A$2:$H$101,4,FALSE),""))</f>
        <v/>
      </c>
      <c r="F571" s="8" t="n"/>
      <c r="G571" s="8" t="n"/>
      <c r="H571" s="8" t="n"/>
      <c r="I571" s="8" t="n"/>
      <c r="J571" s="4" t="n"/>
      <c r="K571" s="15">
        <f>IF(OR(B571="",G571="",I571=""),"",IFERROR((I571-G571)-IF(J571="",0,J571/24),""))</f>
        <v/>
      </c>
      <c r="L571" s="16">
        <f>IF(OR(B571="",F571="",G571=""),"",MAX(0,(G571-F571)*1440))</f>
        <v/>
      </c>
      <c r="M571" s="17">
        <f>IF(B571="","",IF(G571="","Falta",IF(G571&gt;F571+10/1440,"Atraso",IF(I571&lt;H571,"Saída antecipada","Presente"))))</f>
        <v/>
      </c>
      <c r="N571" s="12" t="n"/>
      <c r="O571" s="18">
        <f>IF(OR(B571="",K571=""),"",K571*24*IFERROR(VLOOKUP(B571,'Cadastro'!$A$2:$H$101,7,FALSE),0))</f>
        <v/>
      </c>
      <c r="P571" s="12" t="n"/>
    </row>
    <row r="572">
      <c r="A572" s="6" t="n"/>
      <c r="B572" s="2" t="n"/>
      <c r="C572" s="7">
        <f>IF(B572="","",IFERROR(VLOOKUP(B572,'Cadastro'!$A$2:$H$101,2,FALSE),"Não localizado"))</f>
        <v/>
      </c>
      <c r="D572" s="7">
        <f>IF(B572="","",IFERROR(VLOOKUP(B572,'Cadastro'!$A$2:$H$101,3,FALSE),""))</f>
        <v/>
      </c>
      <c r="E572" s="7">
        <f>IF(B572="","",IFERROR(VLOOKUP(B572,'Cadastro'!$A$2:$H$101,4,FALSE),""))</f>
        <v/>
      </c>
      <c r="F572" s="8" t="n"/>
      <c r="G572" s="8" t="n"/>
      <c r="H572" s="8" t="n"/>
      <c r="I572" s="8" t="n"/>
      <c r="J572" s="4" t="n"/>
      <c r="K572" s="9">
        <f>IF(OR(B572="",G572="",I572=""),"",IFERROR((I572-G572)-IF(J572="",0,J572/24),""))</f>
        <v/>
      </c>
      <c r="L572" s="10">
        <f>IF(OR(B572="",F572="",G572=""),"",MAX(0,(G572-F572)*1440))</f>
        <v/>
      </c>
      <c r="M572" s="11">
        <f>IF(B572="","",IF(G572="","Falta",IF(G572&gt;F572+10/1440,"Atraso",IF(I572&lt;H572,"Saída antecipada","Presente"))))</f>
        <v/>
      </c>
      <c r="N572" s="12" t="n"/>
      <c r="O572" s="13">
        <f>IF(OR(B572="",K572=""),"",K572*24*IFERROR(VLOOKUP(B572,'Cadastro'!$A$2:$H$101,7,FALSE),0))</f>
        <v/>
      </c>
      <c r="P572" s="12" t="n"/>
    </row>
    <row r="573">
      <c r="A573" s="6" t="n"/>
      <c r="B573" s="2" t="n"/>
      <c r="C573" s="14">
        <f>IF(B573="","",IFERROR(VLOOKUP(B573,'Cadastro'!$A$2:$H$101,2,FALSE),"Não localizado"))</f>
        <v/>
      </c>
      <c r="D573" s="14">
        <f>IF(B573="","",IFERROR(VLOOKUP(B573,'Cadastro'!$A$2:$H$101,3,FALSE),""))</f>
        <v/>
      </c>
      <c r="E573" s="14">
        <f>IF(B573="","",IFERROR(VLOOKUP(B573,'Cadastro'!$A$2:$H$101,4,FALSE),""))</f>
        <v/>
      </c>
      <c r="F573" s="8" t="n"/>
      <c r="G573" s="8" t="n"/>
      <c r="H573" s="8" t="n"/>
      <c r="I573" s="8" t="n"/>
      <c r="J573" s="4" t="n"/>
      <c r="K573" s="15">
        <f>IF(OR(B573="",G573="",I573=""),"",IFERROR((I573-G573)-IF(J573="",0,J573/24),""))</f>
        <v/>
      </c>
      <c r="L573" s="16">
        <f>IF(OR(B573="",F573="",G573=""),"",MAX(0,(G573-F573)*1440))</f>
        <v/>
      </c>
      <c r="M573" s="17">
        <f>IF(B573="","",IF(G573="","Falta",IF(G573&gt;F573+10/1440,"Atraso",IF(I573&lt;H573,"Saída antecipada","Presente"))))</f>
        <v/>
      </c>
      <c r="N573" s="12" t="n"/>
      <c r="O573" s="18">
        <f>IF(OR(B573="",K573=""),"",K573*24*IFERROR(VLOOKUP(B573,'Cadastro'!$A$2:$H$101,7,FALSE),0))</f>
        <v/>
      </c>
      <c r="P573" s="12" t="n"/>
    </row>
    <row r="574">
      <c r="A574" s="6" t="n"/>
      <c r="B574" s="2" t="n"/>
      <c r="C574" s="7">
        <f>IF(B574="","",IFERROR(VLOOKUP(B574,'Cadastro'!$A$2:$H$101,2,FALSE),"Não localizado"))</f>
        <v/>
      </c>
      <c r="D574" s="7">
        <f>IF(B574="","",IFERROR(VLOOKUP(B574,'Cadastro'!$A$2:$H$101,3,FALSE),""))</f>
        <v/>
      </c>
      <c r="E574" s="7">
        <f>IF(B574="","",IFERROR(VLOOKUP(B574,'Cadastro'!$A$2:$H$101,4,FALSE),""))</f>
        <v/>
      </c>
      <c r="F574" s="8" t="n"/>
      <c r="G574" s="8" t="n"/>
      <c r="H574" s="8" t="n"/>
      <c r="I574" s="8" t="n"/>
      <c r="J574" s="4" t="n"/>
      <c r="K574" s="9">
        <f>IF(OR(B574="",G574="",I574=""),"",IFERROR((I574-G574)-IF(J574="",0,J574/24),""))</f>
        <v/>
      </c>
      <c r="L574" s="10">
        <f>IF(OR(B574="",F574="",G574=""),"",MAX(0,(G574-F574)*1440))</f>
        <v/>
      </c>
      <c r="M574" s="11">
        <f>IF(B574="","",IF(G574="","Falta",IF(G574&gt;F574+10/1440,"Atraso",IF(I574&lt;H574,"Saída antecipada","Presente"))))</f>
        <v/>
      </c>
      <c r="N574" s="12" t="n"/>
      <c r="O574" s="13">
        <f>IF(OR(B574="",K574=""),"",K574*24*IFERROR(VLOOKUP(B574,'Cadastro'!$A$2:$H$101,7,FALSE),0))</f>
        <v/>
      </c>
      <c r="P574" s="12" t="n"/>
    </row>
    <row r="575">
      <c r="A575" s="6" t="n"/>
      <c r="B575" s="2" t="n"/>
      <c r="C575" s="14">
        <f>IF(B575="","",IFERROR(VLOOKUP(B575,'Cadastro'!$A$2:$H$101,2,FALSE),"Não localizado"))</f>
        <v/>
      </c>
      <c r="D575" s="14">
        <f>IF(B575="","",IFERROR(VLOOKUP(B575,'Cadastro'!$A$2:$H$101,3,FALSE),""))</f>
        <v/>
      </c>
      <c r="E575" s="14">
        <f>IF(B575="","",IFERROR(VLOOKUP(B575,'Cadastro'!$A$2:$H$101,4,FALSE),""))</f>
        <v/>
      </c>
      <c r="F575" s="8" t="n"/>
      <c r="G575" s="8" t="n"/>
      <c r="H575" s="8" t="n"/>
      <c r="I575" s="8" t="n"/>
      <c r="J575" s="4" t="n"/>
      <c r="K575" s="15">
        <f>IF(OR(B575="",G575="",I575=""),"",IFERROR((I575-G575)-IF(J575="",0,J575/24),""))</f>
        <v/>
      </c>
      <c r="L575" s="16">
        <f>IF(OR(B575="",F575="",G575=""),"",MAX(0,(G575-F575)*1440))</f>
        <v/>
      </c>
      <c r="M575" s="17">
        <f>IF(B575="","",IF(G575="","Falta",IF(G575&gt;F575+10/1440,"Atraso",IF(I575&lt;H575,"Saída antecipada","Presente"))))</f>
        <v/>
      </c>
      <c r="N575" s="12" t="n"/>
      <c r="O575" s="18">
        <f>IF(OR(B575="",K575=""),"",K575*24*IFERROR(VLOOKUP(B575,'Cadastro'!$A$2:$H$101,7,FALSE),0))</f>
        <v/>
      </c>
      <c r="P575" s="12" t="n"/>
    </row>
    <row r="576">
      <c r="A576" s="6" t="n"/>
      <c r="B576" s="2" t="n"/>
      <c r="C576" s="7">
        <f>IF(B576="","",IFERROR(VLOOKUP(B576,'Cadastro'!$A$2:$H$101,2,FALSE),"Não localizado"))</f>
        <v/>
      </c>
      <c r="D576" s="7">
        <f>IF(B576="","",IFERROR(VLOOKUP(B576,'Cadastro'!$A$2:$H$101,3,FALSE),""))</f>
        <v/>
      </c>
      <c r="E576" s="7">
        <f>IF(B576="","",IFERROR(VLOOKUP(B576,'Cadastro'!$A$2:$H$101,4,FALSE),""))</f>
        <v/>
      </c>
      <c r="F576" s="8" t="n"/>
      <c r="G576" s="8" t="n"/>
      <c r="H576" s="8" t="n"/>
      <c r="I576" s="8" t="n"/>
      <c r="J576" s="4" t="n"/>
      <c r="K576" s="9">
        <f>IF(OR(B576="",G576="",I576=""),"",IFERROR((I576-G576)-IF(J576="",0,J576/24),""))</f>
        <v/>
      </c>
      <c r="L576" s="10">
        <f>IF(OR(B576="",F576="",G576=""),"",MAX(0,(G576-F576)*1440))</f>
        <v/>
      </c>
      <c r="M576" s="11">
        <f>IF(B576="","",IF(G576="","Falta",IF(G576&gt;F576+10/1440,"Atraso",IF(I576&lt;H576,"Saída antecipada","Presente"))))</f>
        <v/>
      </c>
      <c r="N576" s="12" t="n"/>
      <c r="O576" s="13">
        <f>IF(OR(B576="",K576=""),"",K576*24*IFERROR(VLOOKUP(B576,'Cadastro'!$A$2:$H$101,7,FALSE),0))</f>
        <v/>
      </c>
      <c r="P576" s="12" t="n"/>
    </row>
    <row r="577">
      <c r="A577" s="6" t="n"/>
      <c r="B577" s="2" t="n"/>
      <c r="C577" s="14">
        <f>IF(B577="","",IFERROR(VLOOKUP(B577,'Cadastro'!$A$2:$H$101,2,FALSE),"Não localizado"))</f>
        <v/>
      </c>
      <c r="D577" s="14">
        <f>IF(B577="","",IFERROR(VLOOKUP(B577,'Cadastro'!$A$2:$H$101,3,FALSE),""))</f>
        <v/>
      </c>
      <c r="E577" s="14">
        <f>IF(B577="","",IFERROR(VLOOKUP(B577,'Cadastro'!$A$2:$H$101,4,FALSE),""))</f>
        <v/>
      </c>
      <c r="F577" s="8" t="n"/>
      <c r="G577" s="8" t="n"/>
      <c r="H577" s="8" t="n"/>
      <c r="I577" s="8" t="n"/>
      <c r="J577" s="4" t="n"/>
      <c r="K577" s="15">
        <f>IF(OR(B577="",G577="",I577=""),"",IFERROR((I577-G577)-IF(J577="",0,J577/24),""))</f>
        <v/>
      </c>
      <c r="L577" s="16">
        <f>IF(OR(B577="",F577="",G577=""),"",MAX(0,(G577-F577)*1440))</f>
        <v/>
      </c>
      <c r="M577" s="17">
        <f>IF(B577="","",IF(G577="","Falta",IF(G577&gt;F577+10/1440,"Atraso",IF(I577&lt;H577,"Saída antecipada","Presente"))))</f>
        <v/>
      </c>
      <c r="N577" s="12" t="n"/>
      <c r="O577" s="18">
        <f>IF(OR(B577="",K577=""),"",K577*24*IFERROR(VLOOKUP(B577,'Cadastro'!$A$2:$H$101,7,FALSE),0))</f>
        <v/>
      </c>
      <c r="P577" s="12" t="n"/>
    </row>
    <row r="578">
      <c r="A578" s="6" t="n"/>
      <c r="B578" s="2" t="n"/>
      <c r="C578" s="7">
        <f>IF(B578="","",IFERROR(VLOOKUP(B578,'Cadastro'!$A$2:$H$101,2,FALSE),"Não localizado"))</f>
        <v/>
      </c>
      <c r="D578" s="7">
        <f>IF(B578="","",IFERROR(VLOOKUP(B578,'Cadastro'!$A$2:$H$101,3,FALSE),""))</f>
        <v/>
      </c>
      <c r="E578" s="7">
        <f>IF(B578="","",IFERROR(VLOOKUP(B578,'Cadastro'!$A$2:$H$101,4,FALSE),""))</f>
        <v/>
      </c>
      <c r="F578" s="8" t="n"/>
      <c r="G578" s="8" t="n"/>
      <c r="H578" s="8" t="n"/>
      <c r="I578" s="8" t="n"/>
      <c r="J578" s="4" t="n"/>
      <c r="K578" s="9">
        <f>IF(OR(B578="",G578="",I578=""),"",IFERROR((I578-G578)-IF(J578="",0,J578/24),""))</f>
        <v/>
      </c>
      <c r="L578" s="10">
        <f>IF(OR(B578="",F578="",G578=""),"",MAX(0,(G578-F578)*1440))</f>
        <v/>
      </c>
      <c r="M578" s="11">
        <f>IF(B578="","",IF(G578="","Falta",IF(G578&gt;F578+10/1440,"Atraso",IF(I578&lt;H578,"Saída antecipada","Presente"))))</f>
        <v/>
      </c>
      <c r="N578" s="12" t="n"/>
      <c r="O578" s="13">
        <f>IF(OR(B578="",K578=""),"",K578*24*IFERROR(VLOOKUP(B578,'Cadastro'!$A$2:$H$101,7,FALSE),0))</f>
        <v/>
      </c>
      <c r="P578" s="12" t="n"/>
    </row>
    <row r="579">
      <c r="A579" s="6" t="n"/>
      <c r="B579" s="2" t="n"/>
      <c r="C579" s="14">
        <f>IF(B579="","",IFERROR(VLOOKUP(B579,'Cadastro'!$A$2:$H$101,2,FALSE),"Não localizado"))</f>
        <v/>
      </c>
      <c r="D579" s="14">
        <f>IF(B579="","",IFERROR(VLOOKUP(B579,'Cadastro'!$A$2:$H$101,3,FALSE),""))</f>
        <v/>
      </c>
      <c r="E579" s="14">
        <f>IF(B579="","",IFERROR(VLOOKUP(B579,'Cadastro'!$A$2:$H$101,4,FALSE),""))</f>
        <v/>
      </c>
      <c r="F579" s="8" t="n"/>
      <c r="G579" s="8" t="n"/>
      <c r="H579" s="8" t="n"/>
      <c r="I579" s="8" t="n"/>
      <c r="J579" s="4" t="n"/>
      <c r="K579" s="15">
        <f>IF(OR(B579="",G579="",I579=""),"",IFERROR((I579-G579)-IF(J579="",0,J579/24),""))</f>
        <v/>
      </c>
      <c r="L579" s="16">
        <f>IF(OR(B579="",F579="",G579=""),"",MAX(0,(G579-F579)*1440))</f>
        <v/>
      </c>
      <c r="M579" s="17">
        <f>IF(B579="","",IF(G579="","Falta",IF(G579&gt;F579+10/1440,"Atraso",IF(I579&lt;H579,"Saída antecipada","Presente"))))</f>
        <v/>
      </c>
      <c r="N579" s="12" t="n"/>
      <c r="O579" s="18">
        <f>IF(OR(B579="",K579=""),"",K579*24*IFERROR(VLOOKUP(B579,'Cadastro'!$A$2:$H$101,7,FALSE),0))</f>
        <v/>
      </c>
      <c r="P579" s="12" t="n"/>
    </row>
    <row r="580">
      <c r="A580" s="6" t="n"/>
      <c r="B580" s="2" t="n"/>
      <c r="C580" s="7">
        <f>IF(B580="","",IFERROR(VLOOKUP(B580,'Cadastro'!$A$2:$H$101,2,FALSE),"Não localizado"))</f>
        <v/>
      </c>
      <c r="D580" s="7">
        <f>IF(B580="","",IFERROR(VLOOKUP(B580,'Cadastro'!$A$2:$H$101,3,FALSE),""))</f>
        <v/>
      </c>
      <c r="E580" s="7">
        <f>IF(B580="","",IFERROR(VLOOKUP(B580,'Cadastro'!$A$2:$H$101,4,FALSE),""))</f>
        <v/>
      </c>
      <c r="F580" s="8" t="n"/>
      <c r="G580" s="8" t="n"/>
      <c r="H580" s="8" t="n"/>
      <c r="I580" s="8" t="n"/>
      <c r="J580" s="4" t="n"/>
      <c r="K580" s="9">
        <f>IF(OR(B580="",G580="",I580=""),"",IFERROR((I580-G580)-IF(J580="",0,J580/24),""))</f>
        <v/>
      </c>
      <c r="L580" s="10">
        <f>IF(OR(B580="",F580="",G580=""),"",MAX(0,(G580-F580)*1440))</f>
        <v/>
      </c>
      <c r="M580" s="11">
        <f>IF(B580="","",IF(G580="","Falta",IF(G580&gt;F580+10/1440,"Atraso",IF(I580&lt;H580,"Saída antecipada","Presente"))))</f>
        <v/>
      </c>
      <c r="N580" s="12" t="n"/>
      <c r="O580" s="13">
        <f>IF(OR(B580="",K580=""),"",K580*24*IFERROR(VLOOKUP(B580,'Cadastro'!$A$2:$H$101,7,FALSE),0))</f>
        <v/>
      </c>
      <c r="P580" s="12" t="n"/>
    </row>
    <row r="581">
      <c r="A581" s="6" t="n"/>
      <c r="B581" s="2" t="n"/>
      <c r="C581" s="14">
        <f>IF(B581="","",IFERROR(VLOOKUP(B581,'Cadastro'!$A$2:$H$101,2,FALSE),"Não localizado"))</f>
        <v/>
      </c>
      <c r="D581" s="14">
        <f>IF(B581="","",IFERROR(VLOOKUP(B581,'Cadastro'!$A$2:$H$101,3,FALSE),""))</f>
        <v/>
      </c>
      <c r="E581" s="14">
        <f>IF(B581="","",IFERROR(VLOOKUP(B581,'Cadastro'!$A$2:$H$101,4,FALSE),""))</f>
        <v/>
      </c>
      <c r="F581" s="8" t="n"/>
      <c r="G581" s="8" t="n"/>
      <c r="H581" s="8" t="n"/>
      <c r="I581" s="8" t="n"/>
      <c r="J581" s="4" t="n"/>
      <c r="K581" s="15">
        <f>IF(OR(B581="",G581="",I581=""),"",IFERROR((I581-G581)-IF(J581="",0,J581/24),""))</f>
        <v/>
      </c>
      <c r="L581" s="16">
        <f>IF(OR(B581="",F581="",G581=""),"",MAX(0,(G581-F581)*1440))</f>
        <v/>
      </c>
      <c r="M581" s="17">
        <f>IF(B581="","",IF(G581="","Falta",IF(G581&gt;F581+10/1440,"Atraso",IF(I581&lt;H581,"Saída antecipada","Presente"))))</f>
        <v/>
      </c>
      <c r="N581" s="12" t="n"/>
      <c r="O581" s="18">
        <f>IF(OR(B581="",K581=""),"",K581*24*IFERROR(VLOOKUP(B581,'Cadastro'!$A$2:$H$101,7,FALSE),0))</f>
        <v/>
      </c>
      <c r="P581" s="12" t="n"/>
    </row>
    <row r="582">
      <c r="A582" s="6" t="n"/>
      <c r="B582" s="2" t="n"/>
      <c r="C582" s="7">
        <f>IF(B582="","",IFERROR(VLOOKUP(B582,'Cadastro'!$A$2:$H$101,2,FALSE),"Não localizado"))</f>
        <v/>
      </c>
      <c r="D582" s="7">
        <f>IF(B582="","",IFERROR(VLOOKUP(B582,'Cadastro'!$A$2:$H$101,3,FALSE),""))</f>
        <v/>
      </c>
      <c r="E582" s="7">
        <f>IF(B582="","",IFERROR(VLOOKUP(B582,'Cadastro'!$A$2:$H$101,4,FALSE),""))</f>
        <v/>
      </c>
      <c r="F582" s="8" t="n"/>
      <c r="G582" s="8" t="n"/>
      <c r="H582" s="8" t="n"/>
      <c r="I582" s="8" t="n"/>
      <c r="J582" s="4" t="n"/>
      <c r="K582" s="9">
        <f>IF(OR(B582="",G582="",I582=""),"",IFERROR((I582-G582)-IF(J582="",0,J582/24),""))</f>
        <v/>
      </c>
      <c r="L582" s="10">
        <f>IF(OR(B582="",F582="",G582=""),"",MAX(0,(G582-F582)*1440))</f>
        <v/>
      </c>
      <c r="M582" s="11">
        <f>IF(B582="","",IF(G582="","Falta",IF(G582&gt;F582+10/1440,"Atraso",IF(I582&lt;H582,"Saída antecipada","Presente"))))</f>
        <v/>
      </c>
      <c r="N582" s="12" t="n"/>
      <c r="O582" s="13">
        <f>IF(OR(B582="",K582=""),"",K582*24*IFERROR(VLOOKUP(B582,'Cadastro'!$A$2:$H$101,7,FALSE),0))</f>
        <v/>
      </c>
      <c r="P582" s="12" t="n"/>
    </row>
    <row r="583">
      <c r="A583" s="6" t="n"/>
      <c r="B583" s="2" t="n"/>
      <c r="C583" s="14">
        <f>IF(B583="","",IFERROR(VLOOKUP(B583,'Cadastro'!$A$2:$H$101,2,FALSE),"Não localizado"))</f>
        <v/>
      </c>
      <c r="D583" s="14">
        <f>IF(B583="","",IFERROR(VLOOKUP(B583,'Cadastro'!$A$2:$H$101,3,FALSE),""))</f>
        <v/>
      </c>
      <c r="E583" s="14">
        <f>IF(B583="","",IFERROR(VLOOKUP(B583,'Cadastro'!$A$2:$H$101,4,FALSE),""))</f>
        <v/>
      </c>
      <c r="F583" s="8" t="n"/>
      <c r="G583" s="8" t="n"/>
      <c r="H583" s="8" t="n"/>
      <c r="I583" s="8" t="n"/>
      <c r="J583" s="4" t="n"/>
      <c r="K583" s="15">
        <f>IF(OR(B583="",G583="",I583=""),"",IFERROR((I583-G583)-IF(J583="",0,J583/24),""))</f>
        <v/>
      </c>
      <c r="L583" s="16">
        <f>IF(OR(B583="",F583="",G583=""),"",MAX(0,(G583-F583)*1440))</f>
        <v/>
      </c>
      <c r="M583" s="17">
        <f>IF(B583="","",IF(G583="","Falta",IF(G583&gt;F583+10/1440,"Atraso",IF(I583&lt;H583,"Saída antecipada","Presente"))))</f>
        <v/>
      </c>
      <c r="N583" s="12" t="n"/>
      <c r="O583" s="18">
        <f>IF(OR(B583="",K583=""),"",K583*24*IFERROR(VLOOKUP(B583,'Cadastro'!$A$2:$H$101,7,FALSE),0))</f>
        <v/>
      </c>
      <c r="P583" s="12" t="n"/>
    </row>
    <row r="584">
      <c r="A584" s="6" t="n"/>
      <c r="B584" s="2" t="n"/>
      <c r="C584" s="7">
        <f>IF(B584="","",IFERROR(VLOOKUP(B584,'Cadastro'!$A$2:$H$101,2,FALSE),"Não localizado"))</f>
        <v/>
      </c>
      <c r="D584" s="7">
        <f>IF(B584="","",IFERROR(VLOOKUP(B584,'Cadastro'!$A$2:$H$101,3,FALSE),""))</f>
        <v/>
      </c>
      <c r="E584" s="7">
        <f>IF(B584="","",IFERROR(VLOOKUP(B584,'Cadastro'!$A$2:$H$101,4,FALSE),""))</f>
        <v/>
      </c>
      <c r="F584" s="8" t="n"/>
      <c r="G584" s="8" t="n"/>
      <c r="H584" s="8" t="n"/>
      <c r="I584" s="8" t="n"/>
      <c r="J584" s="4" t="n"/>
      <c r="K584" s="9">
        <f>IF(OR(B584="",G584="",I584=""),"",IFERROR((I584-G584)-IF(J584="",0,J584/24),""))</f>
        <v/>
      </c>
      <c r="L584" s="10">
        <f>IF(OR(B584="",F584="",G584=""),"",MAX(0,(G584-F584)*1440))</f>
        <v/>
      </c>
      <c r="M584" s="11">
        <f>IF(B584="","",IF(G584="","Falta",IF(G584&gt;F584+10/1440,"Atraso",IF(I584&lt;H584,"Saída antecipada","Presente"))))</f>
        <v/>
      </c>
      <c r="N584" s="12" t="n"/>
      <c r="O584" s="13">
        <f>IF(OR(B584="",K584=""),"",K584*24*IFERROR(VLOOKUP(B584,'Cadastro'!$A$2:$H$101,7,FALSE),0))</f>
        <v/>
      </c>
      <c r="P584" s="12" t="n"/>
    </row>
    <row r="585">
      <c r="A585" s="6" t="n"/>
      <c r="B585" s="2" t="n"/>
      <c r="C585" s="14">
        <f>IF(B585="","",IFERROR(VLOOKUP(B585,'Cadastro'!$A$2:$H$101,2,FALSE),"Não localizado"))</f>
        <v/>
      </c>
      <c r="D585" s="14">
        <f>IF(B585="","",IFERROR(VLOOKUP(B585,'Cadastro'!$A$2:$H$101,3,FALSE),""))</f>
        <v/>
      </c>
      <c r="E585" s="14">
        <f>IF(B585="","",IFERROR(VLOOKUP(B585,'Cadastro'!$A$2:$H$101,4,FALSE),""))</f>
        <v/>
      </c>
      <c r="F585" s="8" t="n"/>
      <c r="G585" s="8" t="n"/>
      <c r="H585" s="8" t="n"/>
      <c r="I585" s="8" t="n"/>
      <c r="J585" s="4" t="n"/>
      <c r="K585" s="15">
        <f>IF(OR(B585="",G585="",I585=""),"",IFERROR((I585-G585)-IF(J585="",0,J585/24),""))</f>
        <v/>
      </c>
      <c r="L585" s="16">
        <f>IF(OR(B585="",F585="",G585=""),"",MAX(0,(G585-F585)*1440))</f>
        <v/>
      </c>
      <c r="M585" s="17">
        <f>IF(B585="","",IF(G585="","Falta",IF(G585&gt;F585+10/1440,"Atraso",IF(I585&lt;H585,"Saída antecipada","Presente"))))</f>
        <v/>
      </c>
      <c r="N585" s="12" t="n"/>
      <c r="O585" s="18">
        <f>IF(OR(B585="",K585=""),"",K585*24*IFERROR(VLOOKUP(B585,'Cadastro'!$A$2:$H$101,7,FALSE),0))</f>
        <v/>
      </c>
      <c r="P585" s="12" t="n"/>
    </row>
    <row r="586">
      <c r="A586" s="6" t="n"/>
      <c r="B586" s="2" t="n"/>
      <c r="C586" s="7">
        <f>IF(B586="","",IFERROR(VLOOKUP(B586,'Cadastro'!$A$2:$H$101,2,FALSE),"Não localizado"))</f>
        <v/>
      </c>
      <c r="D586" s="7">
        <f>IF(B586="","",IFERROR(VLOOKUP(B586,'Cadastro'!$A$2:$H$101,3,FALSE),""))</f>
        <v/>
      </c>
      <c r="E586" s="7">
        <f>IF(B586="","",IFERROR(VLOOKUP(B586,'Cadastro'!$A$2:$H$101,4,FALSE),""))</f>
        <v/>
      </c>
      <c r="F586" s="8" t="n"/>
      <c r="G586" s="8" t="n"/>
      <c r="H586" s="8" t="n"/>
      <c r="I586" s="8" t="n"/>
      <c r="J586" s="4" t="n"/>
      <c r="K586" s="9">
        <f>IF(OR(B586="",G586="",I586=""),"",IFERROR((I586-G586)-IF(J586="",0,J586/24),""))</f>
        <v/>
      </c>
      <c r="L586" s="10">
        <f>IF(OR(B586="",F586="",G586=""),"",MAX(0,(G586-F586)*1440))</f>
        <v/>
      </c>
      <c r="M586" s="11">
        <f>IF(B586="","",IF(G586="","Falta",IF(G586&gt;F586+10/1440,"Atraso",IF(I586&lt;H586,"Saída antecipada","Presente"))))</f>
        <v/>
      </c>
      <c r="N586" s="12" t="n"/>
      <c r="O586" s="13">
        <f>IF(OR(B586="",K586=""),"",K586*24*IFERROR(VLOOKUP(B586,'Cadastro'!$A$2:$H$101,7,FALSE),0))</f>
        <v/>
      </c>
      <c r="P586" s="12" t="n"/>
    </row>
    <row r="587">
      <c r="A587" s="6" t="n"/>
      <c r="B587" s="2" t="n"/>
      <c r="C587" s="14">
        <f>IF(B587="","",IFERROR(VLOOKUP(B587,'Cadastro'!$A$2:$H$101,2,FALSE),"Não localizado"))</f>
        <v/>
      </c>
      <c r="D587" s="14">
        <f>IF(B587="","",IFERROR(VLOOKUP(B587,'Cadastro'!$A$2:$H$101,3,FALSE),""))</f>
        <v/>
      </c>
      <c r="E587" s="14">
        <f>IF(B587="","",IFERROR(VLOOKUP(B587,'Cadastro'!$A$2:$H$101,4,FALSE),""))</f>
        <v/>
      </c>
      <c r="F587" s="8" t="n"/>
      <c r="G587" s="8" t="n"/>
      <c r="H587" s="8" t="n"/>
      <c r="I587" s="8" t="n"/>
      <c r="J587" s="4" t="n"/>
      <c r="K587" s="15">
        <f>IF(OR(B587="",G587="",I587=""),"",IFERROR((I587-G587)-IF(J587="",0,J587/24),""))</f>
        <v/>
      </c>
      <c r="L587" s="16">
        <f>IF(OR(B587="",F587="",G587=""),"",MAX(0,(G587-F587)*1440))</f>
        <v/>
      </c>
      <c r="M587" s="17">
        <f>IF(B587="","",IF(G587="","Falta",IF(G587&gt;F587+10/1440,"Atraso",IF(I587&lt;H587,"Saída antecipada","Presente"))))</f>
        <v/>
      </c>
      <c r="N587" s="12" t="n"/>
      <c r="O587" s="18">
        <f>IF(OR(B587="",K587=""),"",K587*24*IFERROR(VLOOKUP(B587,'Cadastro'!$A$2:$H$101,7,FALSE),0))</f>
        <v/>
      </c>
      <c r="P587" s="12" t="n"/>
    </row>
    <row r="588">
      <c r="A588" s="6" t="n"/>
      <c r="B588" s="2" t="n"/>
      <c r="C588" s="7">
        <f>IF(B588="","",IFERROR(VLOOKUP(B588,'Cadastro'!$A$2:$H$101,2,FALSE),"Não localizado"))</f>
        <v/>
      </c>
      <c r="D588" s="7">
        <f>IF(B588="","",IFERROR(VLOOKUP(B588,'Cadastro'!$A$2:$H$101,3,FALSE),""))</f>
        <v/>
      </c>
      <c r="E588" s="7">
        <f>IF(B588="","",IFERROR(VLOOKUP(B588,'Cadastro'!$A$2:$H$101,4,FALSE),""))</f>
        <v/>
      </c>
      <c r="F588" s="8" t="n"/>
      <c r="G588" s="8" t="n"/>
      <c r="H588" s="8" t="n"/>
      <c r="I588" s="8" t="n"/>
      <c r="J588" s="4" t="n"/>
      <c r="K588" s="9">
        <f>IF(OR(B588="",G588="",I588=""),"",IFERROR((I588-G588)-IF(J588="",0,J588/24),""))</f>
        <v/>
      </c>
      <c r="L588" s="10">
        <f>IF(OR(B588="",F588="",G588=""),"",MAX(0,(G588-F588)*1440))</f>
        <v/>
      </c>
      <c r="M588" s="11">
        <f>IF(B588="","",IF(G588="","Falta",IF(G588&gt;F588+10/1440,"Atraso",IF(I588&lt;H588,"Saída antecipada","Presente"))))</f>
        <v/>
      </c>
      <c r="N588" s="12" t="n"/>
      <c r="O588" s="13">
        <f>IF(OR(B588="",K588=""),"",K588*24*IFERROR(VLOOKUP(B588,'Cadastro'!$A$2:$H$101,7,FALSE),0))</f>
        <v/>
      </c>
      <c r="P588" s="12" t="n"/>
    </row>
    <row r="589">
      <c r="A589" s="6" t="n"/>
      <c r="B589" s="2" t="n"/>
      <c r="C589" s="14">
        <f>IF(B589="","",IFERROR(VLOOKUP(B589,'Cadastro'!$A$2:$H$101,2,FALSE),"Não localizado"))</f>
        <v/>
      </c>
      <c r="D589" s="14">
        <f>IF(B589="","",IFERROR(VLOOKUP(B589,'Cadastro'!$A$2:$H$101,3,FALSE),""))</f>
        <v/>
      </c>
      <c r="E589" s="14">
        <f>IF(B589="","",IFERROR(VLOOKUP(B589,'Cadastro'!$A$2:$H$101,4,FALSE),""))</f>
        <v/>
      </c>
      <c r="F589" s="8" t="n"/>
      <c r="G589" s="8" t="n"/>
      <c r="H589" s="8" t="n"/>
      <c r="I589" s="8" t="n"/>
      <c r="J589" s="4" t="n"/>
      <c r="K589" s="15">
        <f>IF(OR(B589="",G589="",I589=""),"",IFERROR((I589-G589)-IF(J589="",0,J589/24),""))</f>
        <v/>
      </c>
      <c r="L589" s="16">
        <f>IF(OR(B589="",F589="",G589=""),"",MAX(0,(G589-F589)*1440))</f>
        <v/>
      </c>
      <c r="M589" s="17">
        <f>IF(B589="","",IF(G589="","Falta",IF(G589&gt;F589+10/1440,"Atraso",IF(I589&lt;H589,"Saída antecipada","Presente"))))</f>
        <v/>
      </c>
      <c r="N589" s="12" t="n"/>
      <c r="O589" s="18">
        <f>IF(OR(B589="",K589=""),"",K589*24*IFERROR(VLOOKUP(B589,'Cadastro'!$A$2:$H$101,7,FALSE),0))</f>
        <v/>
      </c>
      <c r="P589" s="12" t="n"/>
    </row>
    <row r="590">
      <c r="A590" s="6" t="n"/>
      <c r="B590" s="2" t="n"/>
      <c r="C590" s="7">
        <f>IF(B590="","",IFERROR(VLOOKUP(B590,'Cadastro'!$A$2:$H$101,2,FALSE),"Não localizado"))</f>
        <v/>
      </c>
      <c r="D590" s="7">
        <f>IF(B590="","",IFERROR(VLOOKUP(B590,'Cadastro'!$A$2:$H$101,3,FALSE),""))</f>
        <v/>
      </c>
      <c r="E590" s="7">
        <f>IF(B590="","",IFERROR(VLOOKUP(B590,'Cadastro'!$A$2:$H$101,4,FALSE),""))</f>
        <v/>
      </c>
      <c r="F590" s="8" t="n"/>
      <c r="G590" s="8" t="n"/>
      <c r="H590" s="8" t="n"/>
      <c r="I590" s="8" t="n"/>
      <c r="J590" s="4" t="n"/>
      <c r="K590" s="9">
        <f>IF(OR(B590="",G590="",I590=""),"",IFERROR((I590-G590)-IF(J590="",0,J590/24),""))</f>
        <v/>
      </c>
      <c r="L590" s="10">
        <f>IF(OR(B590="",F590="",G590=""),"",MAX(0,(G590-F590)*1440))</f>
        <v/>
      </c>
      <c r="M590" s="11">
        <f>IF(B590="","",IF(G590="","Falta",IF(G590&gt;F590+10/1440,"Atraso",IF(I590&lt;H590,"Saída antecipada","Presente"))))</f>
        <v/>
      </c>
      <c r="N590" s="12" t="n"/>
      <c r="O590" s="13">
        <f>IF(OR(B590="",K590=""),"",K590*24*IFERROR(VLOOKUP(B590,'Cadastro'!$A$2:$H$101,7,FALSE),0))</f>
        <v/>
      </c>
      <c r="P590" s="12" t="n"/>
    </row>
    <row r="591">
      <c r="A591" s="6" t="n"/>
      <c r="B591" s="2" t="n"/>
      <c r="C591" s="14">
        <f>IF(B591="","",IFERROR(VLOOKUP(B591,'Cadastro'!$A$2:$H$101,2,FALSE),"Não localizado"))</f>
        <v/>
      </c>
      <c r="D591" s="14">
        <f>IF(B591="","",IFERROR(VLOOKUP(B591,'Cadastro'!$A$2:$H$101,3,FALSE),""))</f>
        <v/>
      </c>
      <c r="E591" s="14">
        <f>IF(B591="","",IFERROR(VLOOKUP(B591,'Cadastro'!$A$2:$H$101,4,FALSE),""))</f>
        <v/>
      </c>
      <c r="F591" s="8" t="n"/>
      <c r="G591" s="8" t="n"/>
      <c r="H591" s="8" t="n"/>
      <c r="I591" s="8" t="n"/>
      <c r="J591" s="4" t="n"/>
      <c r="K591" s="15">
        <f>IF(OR(B591="",G591="",I591=""),"",IFERROR((I591-G591)-IF(J591="",0,J591/24),""))</f>
        <v/>
      </c>
      <c r="L591" s="16">
        <f>IF(OR(B591="",F591="",G591=""),"",MAX(0,(G591-F591)*1440))</f>
        <v/>
      </c>
      <c r="M591" s="17">
        <f>IF(B591="","",IF(G591="","Falta",IF(G591&gt;F591+10/1440,"Atraso",IF(I591&lt;H591,"Saída antecipada","Presente"))))</f>
        <v/>
      </c>
      <c r="N591" s="12" t="n"/>
      <c r="O591" s="18">
        <f>IF(OR(B591="",K591=""),"",K591*24*IFERROR(VLOOKUP(B591,'Cadastro'!$A$2:$H$101,7,FALSE),0))</f>
        <v/>
      </c>
      <c r="P591" s="12" t="n"/>
    </row>
    <row r="592">
      <c r="A592" s="6" t="n"/>
      <c r="B592" s="2" t="n"/>
      <c r="C592" s="7">
        <f>IF(B592="","",IFERROR(VLOOKUP(B592,'Cadastro'!$A$2:$H$101,2,FALSE),"Não localizado"))</f>
        <v/>
      </c>
      <c r="D592" s="7">
        <f>IF(B592="","",IFERROR(VLOOKUP(B592,'Cadastro'!$A$2:$H$101,3,FALSE),""))</f>
        <v/>
      </c>
      <c r="E592" s="7">
        <f>IF(B592="","",IFERROR(VLOOKUP(B592,'Cadastro'!$A$2:$H$101,4,FALSE),""))</f>
        <v/>
      </c>
      <c r="F592" s="8" t="n"/>
      <c r="G592" s="8" t="n"/>
      <c r="H592" s="8" t="n"/>
      <c r="I592" s="8" t="n"/>
      <c r="J592" s="4" t="n"/>
      <c r="K592" s="9">
        <f>IF(OR(B592="",G592="",I592=""),"",IFERROR((I592-G592)-IF(J592="",0,J592/24),""))</f>
        <v/>
      </c>
      <c r="L592" s="10">
        <f>IF(OR(B592="",F592="",G592=""),"",MAX(0,(G592-F592)*1440))</f>
        <v/>
      </c>
      <c r="M592" s="11">
        <f>IF(B592="","",IF(G592="","Falta",IF(G592&gt;F592+10/1440,"Atraso",IF(I592&lt;H592,"Saída antecipada","Presente"))))</f>
        <v/>
      </c>
      <c r="N592" s="12" t="n"/>
      <c r="O592" s="13">
        <f>IF(OR(B592="",K592=""),"",K592*24*IFERROR(VLOOKUP(B592,'Cadastro'!$A$2:$H$101,7,FALSE),0))</f>
        <v/>
      </c>
      <c r="P592" s="12" t="n"/>
    </row>
    <row r="593">
      <c r="A593" s="6" t="n"/>
      <c r="B593" s="2" t="n"/>
      <c r="C593" s="14">
        <f>IF(B593="","",IFERROR(VLOOKUP(B593,'Cadastro'!$A$2:$H$101,2,FALSE),"Não localizado"))</f>
        <v/>
      </c>
      <c r="D593" s="14">
        <f>IF(B593="","",IFERROR(VLOOKUP(B593,'Cadastro'!$A$2:$H$101,3,FALSE),""))</f>
        <v/>
      </c>
      <c r="E593" s="14">
        <f>IF(B593="","",IFERROR(VLOOKUP(B593,'Cadastro'!$A$2:$H$101,4,FALSE),""))</f>
        <v/>
      </c>
      <c r="F593" s="8" t="n"/>
      <c r="G593" s="8" t="n"/>
      <c r="H593" s="8" t="n"/>
      <c r="I593" s="8" t="n"/>
      <c r="J593" s="4" t="n"/>
      <c r="K593" s="15">
        <f>IF(OR(B593="",G593="",I593=""),"",IFERROR((I593-G593)-IF(J593="",0,J593/24),""))</f>
        <v/>
      </c>
      <c r="L593" s="16">
        <f>IF(OR(B593="",F593="",G593=""),"",MAX(0,(G593-F593)*1440))</f>
        <v/>
      </c>
      <c r="M593" s="17">
        <f>IF(B593="","",IF(G593="","Falta",IF(G593&gt;F593+10/1440,"Atraso",IF(I593&lt;H593,"Saída antecipada","Presente"))))</f>
        <v/>
      </c>
      <c r="N593" s="12" t="n"/>
      <c r="O593" s="18">
        <f>IF(OR(B593="",K593=""),"",K593*24*IFERROR(VLOOKUP(B593,'Cadastro'!$A$2:$H$101,7,FALSE),0))</f>
        <v/>
      </c>
      <c r="P593" s="12" t="n"/>
    </row>
    <row r="594">
      <c r="A594" s="6" t="n"/>
      <c r="B594" s="2" t="n"/>
      <c r="C594" s="7">
        <f>IF(B594="","",IFERROR(VLOOKUP(B594,'Cadastro'!$A$2:$H$101,2,FALSE),"Não localizado"))</f>
        <v/>
      </c>
      <c r="D594" s="7">
        <f>IF(B594="","",IFERROR(VLOOKUP(B594,'Cadastro'!$A$2:$H$101,3,FALSE),""))</f>
        <v/>
      </c>
      <c r="E594" s="7">
        <f>IF(B594="","",IFERROR(VLOOKUP(B594,'Cadastro'!$A$2:$H$101,4,FALSE),""))</f>
        <v/>
      </c>
      <c r="F594" s="8" t="n"/>
      <c r="G594" s="8" t="n"/>
      <c r="H594" s="8" t="n"/>
      <c r="I594" s="8" t="n"/>
      <c r="J594" s="4" t="n"/>
      <c r="K594" s="9">
        <f>IF(OR(B594="",G594="",I594=""),"",IFERROR((I594-G594)-IF(J594="",0,J594/24),""))</f>
        <v/>
      </c>
      <c r="L594" s="10">
        <f>IF(OR(B594="",F594="",G594=""),"",MAX(0,(G594-F594)*1440))</f>
        <v/>
      </c>
      <c r="M594" s="11">
        <f>IF(B594="","",IF(G594="","Falta",IF(G594&gt;F594+10/1440,"Atraso",IF(I594&lt;H594,"Saída antecipada","Presente"))))</f>
        <v/>
      </c>
      <c r="N594" s="12" t="n"/>
      <c r="O594" s="13">
        <f>IF(OR(B594="",K594=""),"",K594*24*IFERROR(VLOOKUP(B594,'Cadastro'!$A$2:$H$101,7,FALSE),0))</f>
        <v/>
      </c>
      <c r="P594" s="12" t="n"/>
    </row>
    <row r="595">
      <c r="A595" s="6" t="n"/>
      <c r="B595" s="2" t="n"/>
      <c r="C595" s="14">
        <f>IF(B595="","",IFERROR(VLOOKUP(B595,'Cadastro'!$A$2:$H$101,2,FALSE),"Não localizado"))</f>
        <v/>
      </c>
      <c r="D595" s="14">
        <f>IF(B595="","",IFERROR(VLOOKUP(B595,'Cadastro'!$A$2:$H$101,3,FALSE),""))</f>
        <v/>
      </c>
      <c r="E595" s="14">
        <f>IF(B595="","",IFERROR(VLOOKUP(B595,'Cadastro'!$A$2:$H$101,4,FALSE),""))</f>
        <v/>
      </c>
      <c r="F595" s="8" t="n"/>
      <c r="G595" s="8" t="n"/>
      <c r="H595" s="8" t="n"/>
      <c r="I595" s="8" t="n"/>
      <c r="J595" s="4" t="n"/>
      <c r="K595" s="15">
        <f>IF(OR(B595="",G595="",I595=""),"",IFERROR((I595-G595)-IF(J595="",0,J595/24),""))</f>
        <v/>
      </c>
      <c r="L595" s="16">
        <f>IF(OR(B595="",F595="",G595=""),"",MAX(0,(G595-F595)*1440))</f>
        <v/>
      </c>
      <c r="M595" s="17">
        <f>IF(B595="","",IF(G595="","Falta",IF(G595&gt;F595+10/1440,"Atraso",IF(I595&lt;H595,"Saída antecipada","Presente"))))</f>
        <v/>
      </c>
      <c r="N595" s="12" t="n"/>
      <c r="O595" s="18">
        <f>IF(OR(B595="",K595=""),"",K595*24*IFERROR(VLOOKUP(B595,'Cadastro'!$A$2:$H$101,7,FALSE),0))</f>
        <v/>
      </c>
      <c r="P595" s="12" t="n"/>
    </row>
    <row r="596">
      <c r="A596" s="6" t="n"/>
      <c r="B596" s="2" t="n"/>
      <c r="C596" s="7">
        <f>IF(B596="","",IFERROR(VLOOKUP(B596,'Cadastro'!$A$2:$H$101,2,FALSE),"Não localizado"))</f>
        <v/>
      </c>
      <c r="D596" s="7">
        <f>IF(B596="","",IFERROR(VLOOKUP(B596,'Cadastro'!$A$2:$H$101,3,FALSE),""))</f>
        <v/>
      </c>
      <c r="E596" s="7">
        <f>IF(B596="","",IFERROR(VLOOKUP(B596,'Cadastro'!$A$2:$H$101,4,FALSE),""))</f>
        <v/>
      </c>
      <c r="F596" s="8" t="n"/>
      <c r="G596" s="8" t="n"/>
      <c r="H596" s="8" t="n"/>
      <c r="I596" s="8" t="n"/>
      <c r="J596" s="4" t="n"/>
      <c r="K596" s="9">
        <f>IF(OR(B596="",G596="",I596=""),"",IFERROR((I596-G596)-IF(J596="",0,J596/24),""))</f>
        <v/>
      </c>
      <c r="L596" s="10">
        <f>IF(OR(B596="",F596="",G596=""),"",MAX(0,(G596-F596)*1440))</f>
        <v/>
      </c>
      <c r="M596" s="11">
        <f>IF(B596="","",IF(G596="","Falta",IF(G596&gt;F596+10/1440,"Atraso",IF(I596&lt;H596,"Saída antecipada","Presente"))))</f>
        <v/>
      </c>
      <c r="N596" s="12" t="n"/>
      <c r="O596" s="13">
        <f>IF(OR(B596="",K596=""),"",K596*24*IFERROR(VLOOKUP(B596,'Cadastro'!$A$2:$H$101,7,FALSE),0))</f>
        <v/>
      </c>
      <c r="P596" s="12" t="n"/>
    </row>
    <row r="597">
      <c r="A597" s="6" t="n"/>
      <c r="B597" s="2" t="n"/>
      <c r="C597" s="14">
        <f>IF(B597="","",IFERROR(VLOOKUP(B597,'Cadastro'!$A$2:$H$101,2,FALSE),"Não localizado"))</f>
        <v/>
      </c>
      <c r="D597" s="14">
        <f>IF(B597="","",IFERROR(VLOOKUP(B597,'Cadastro'!$A$2:$H$101,3,FALSE),""))</f>
        <v/>
      </c>
      <c r="E597" s="14">
        <f>IF(B597="","",IFERROR(VLOOKUP(B597,'Cadastro'!$A$2:$H$101,4,FALSE),""))</f>
        <v/>
      </c>
      <c r="F597" s="8" t="n"/>
      <c r="G597" s="8" t="n"/>
      <c r="H597" s="8" t="n"/>
      <c r="I597" s="8" t="n"/>
      <c r="J597" s="4" t="n"/>
      <c r="K597" s="15">
        <f>IF(OR(B597="",G597="",I597=""),"",IFERROR((I597-G597)-IF(J597="",0,J597/24),""))</f>
        <v/>
      </c>
      <c r="L597" s="16">
        <f>IF(OR(B597="",F597="",G597=""),"",MAX(0,(G597-F597)*1440))</f>
        <v/>
      </c>
      <c r="M597" s="17">
        <f>IF(B597="","",IF(G597="","Falta",IF(G597&gt;F597+10/1440,"Atraso",IF(I597&lt;H597,"Saída antecipada","Presente"))))</f>
        <v/>
      </c>
      <c r="N597" s="12" t="n"/>
      <c r="O597" s="18">
        <f>IF(OR(B597="",K597=""),"",K597*24*IFERROR(VLOOKUP(B597,'Cadastro'!$A$2:$H$101,7,FALSE),0))</f>
        <v/>
      </c>
      <c r="P597" s="12" t="n"/>
    </row>
    <row r="598">
      <c r="A598" s="6" t="n"/>
      <c r="B598" s="2" t="n"/>
      <c r="C598" s="7">
        <f>IF(B598="","",IFERROR(VLOOKUP(B598,'Cadastro'!$A$2:$H$101,2,FALSE),"Não localizado"))</f>
        <v/>
      </c>
      <c r="D598" s="7">
        <f>IF(B598="","",IFERROR(VLOOKUP(B598,'Cadastro'!$A$2:$H$101,3,FALSE),""))</f>
        <v/>
      </c>
      <c r="E598" s="7">
        <f>IF(B598="","",IFERROR(VLOOKUP(B598,'Cadastro'!$A$2:$H$101,4,FALSE),""))</f>
        <v/>
      </c>
      <c r="F598" s="8" t="n"/>
      <c r="G598" s="8" t="n"/>
      <c r="H598" s="8" t="n"/>
      <c r="I598" s="8" t="n"/>
      <c r="J598" s="4" t="n"/>
      <c r="K598" s="9">
        <f>IF(OR(B598="",G598="",I598=""),"",IFERROR((I598-G598)-IF(J598="",0,J598/24),""))</f>
        <v/>
      </c>
      <c r="L598" s="10">
        <f>IF(OR(B598="",F598="",G598=""),"",MAX(0,(G598-F598)*1440))</f>
        <v/>
      </c>
      <c r="M598" s="11">
        <f>IF(B598="","",IF(G598="","Falta",IF(G598&gt;F598+10/1440,"Atraso",IF(I598&lt;H598,"Saída antecipada","Presente"))))</f>
        <v/>
      </c>
      <c r="N598" s="12" t="n"/>
      <c r="O598" s="13">
        <f>IF(OR(B598="",K598=""),"",K598*24*IFERROR(VLOOKUP(B598,'Cadastro'!$A$2:$H$101,7,FALSE),0))</f>
        <v/>
      </c>
      <c r="P598" s="12" t="n"/>
    </row>
    <row r="599">
      <c r="A599" s="6" t="n"/>
      <c r="B599" s="2" t="n"/>
      <c r="C599" s="14">
        <f>IF(B599="","",IFERROR(VLOOKUP(B599,'Cadastro'!$A$2:$H$101,2,FALSE),"Não localizado"))</f>
        <v/>
      </c>
      <c r="D599" s="14">
        <f>IF(B599="","",IFERROR(VLOOKUP(B599,'Cadastro'!$A$2:$H$101,3,FALSE),""))</f>
        <v/>
      </c>
      <c r="E599" s="14">
        <f>IF(B599="","",IFERROR(VLOOKUP(B599,'Cadastro'!$A$2:$H$101,4,FALSE),""))</f>
        <v/>
      </c>
      <c r="F599" s="8" t="n"/>
      <c r="G599" s="8" t="n"/>
      <c r="H599" s="8" t="n"/>
      <c r="I599" s="8" t="n"/>
      <c r="J599" s="4" t="n"/>
      <c r="K599" s="15">
        <f>IF(OR(B599="",G599="",I599=""),"",IFERROR((I599-G599)-IF(J599="",0,J599/24),""))</f>
        <v/>
      </c>
      <c r="L599" s="16">
        <f>IF(OR(B599="",F599="",G599=""),"",MAX(0,(G599-F599)*1440))</f>
        <v/>
      </c>
      <c r="M599" s="17">
        <f>IF(B599="","",IF(G599="","Falta",IF(G599&gt;F599+10/1440,"Atraso",IF(I599&lt;H599,"Saída antecipada","Presente"))))</f>
        <v/>
      </c>
      <c r="N599" s="12" t="n"/>
      <c r="O599" s="18">
        <f>IF(OR(B599="",K599=""),"",K599*24*IFERROR(VLOOKUP(B599,'Cadastro'!$A$2:$H$101,7,FALSE),0))</f>
        <v/>
      </c>
      <c r="P599" s="12" t="n"/>
    </row>
    <row r="600">
      <c r="A600" s="6" t="n"/>
      <c r="B600" s="2" t="n"/>
      <c r="C600" s="7">
        <f>IF(B600="","",IFERROR(VLOOKUP(B600,'Cadastro'!$A$2:$H$101,2,FALSE),"Não localizado"))</f>
        <v/>
      </c>
      <c r="D600" s="7">
        <f>IF(B600="","",IFERROR(VLOOKUP(B600,'Cadastro'!$A$2:$H$101,3,FALSE),""))</f>
        <v/>
      </c>
      <c r="E600" s="7">
        <f>IF(B600="","",IFERROR(VLOOKUP(B600,'Cadastro'!$A$2:$H$101,4,FALSE),""))</f>
        <v/>
      </c>
      <c r="F600" s="8" t="n"/>
      <c r="G600" s="8" t="n"/>
      <c r="H600" s="8" t="n"/>
      <c r="I600" s="8" t="n"/>
      <c r="J600" s="4" t="n"/>
      <c r="K600" s="9">
        <f>IF(OR(B600="",G600="",I600=""),"",IFERROR((I600-G600)-IF(J600="",0,J600/24),""))</f>
        <v/>
      </c>
      <c r="L600" s="10">
        <f>IF(OR(B600="",F600="",G600=""),"",MAX(0,(G600-F600)*1440))</f>
        <v/>
      </c>
      <c r="M600" s="11">
        <f>IF(B600="","",IF(G600="","Falta",IF(G600&gt;F600+10/1440,"Atraso",IF(I600&lt;H600,"Saída antecipada","Presente"))))</f>
        <v/>
      </c>
      <c r="N600" s="12" t="n"/>
      <c r="O600" s="13">
        <f>IF(OR(B600="",K600=""),"",K600*24*IFERROR(VLOOKUP(B600,'Cadastro'!$A$2:$H$101,7,FALSE),0))</f>
        <v/>
      </c>
      <c r="P600" s="12" t="n"/>
    </row>
    <row r="601">
      <c r="A601" s="6" t="n"/>
      <c r="B601" s="2" t="n"/>
      <c r="C601" s="14">
        <f>IF(B601="","",IFERROR(VLOOKUP(B601,'Cadastro'!$A$2:$H$101,2,FALSE),"Não localizado"))</f>
        <v/>
      </c>
      <c r="D601" s="14">
        <f>IF(B601="","",IFERROR(VLOOKUP(B601,'Cadastro'!$A$2:$H$101,3,FALSE),""))</f>
        <v/>
      </c>
      <c r="E601" s="14">
        <f>IF(B601="","",IFERROR(VLOOKUP(B601,'Cadastro'!$A$2:$H$101,4,FALSE),""))</f>
        <v/>
      </c>
      <c r="F601" s="8" t="n"/>
      <c r="G601" s="8" t="n"/>
      <c r="H601" s="8" t="n"/>
      <c r="I601" s="8" t="n"/>
      <c r="J601" s="4" t="n"/>
      <c r="K601" s="15">
        <f>IF(OR(B601="",G601="",I601=""),"",IFERROR((I601-G601)-IF(J601="",0,J601/24),""))</f>
        <v/>
      </c>
      <c r="L601" s="16">
        <f>IF(OR(B601="",F601="",G601=""),"",MAX(0,(G601-F601)*1440))</f>
        <v/>
      </c>
      <c r="M601" s="17">
        <f>IF(B601="","",IF(G601="","Falta",IF(G601&gt;F601+10/1440,"Atraso",IF(I601&lt;H601,"Saída antecipada","Presente"))))</f>
        <v/>
      </c>
      <c r="N601" s="12" t="n"/>
      <c r="O601" s="18">
        <f>IF(OR(B601="",K601=""),"",K601*24*IFERROR(VLOOKUP(B601,'Cadastro'!$A$2:$H$101,7,FALSE),0))</f>
        <v/>
      </c>
      <c r="P601" s="12" t="n"/>
    </row>
    <row r="602">
      <c r="A602" s="6" t="n"/>
      <c r="B602" s="2" t="n"/>
      <c r="C602" s="7">
        <f>IF(B602="","",IFERROR(VLOOKUP(B602,'Cadastro'!$A$2:$H$101,2,FALSE),"Não localizado"))</f>
        <v/>
      </c>
      <c r="D602" s="7">
        <f>IF(B602="","",IFERROR(VLOOKUP(B602,'Cadastro'!$A$2:$H$101,3,FALSE),""))</f>
        <v/>
      </c>
      <c r="E602" s="7">
        <f>IF(B602="","",IFERROR(VLOOKUP(B602,'Cadastro'!$A$2:$H$101,4,FALSE),""))</f>
        <v/>
      </c>
      <c r="F602" s="8" t="n"/>
      <c r="G602" s="8" t="n"/>
      <c r="H602" s="8" t="n"/>
      <c r="I602" s="8" t="n"/>
      <c r="J602" s="4" t="n"/>
      <c r="K602" s="9">
        <f>IF(OR(B602="",G602="",I602=""),"",IFERROR((I602-G602)-IF(J602="",0,J602/24),""))</f>
        <v/>
      </c>
      <c r="L602" s="10">
        <f>IF(OR(B602="",F602="",G602=""),"",MAX(0,(G602-F602)*1440))</f>
        <v/>
      </c>
      <c r="M602" s="11">
        <f>IF(B602="","",IF(G602="","Falta",IF(G602&gt;F602+10/1440,"Atraso",IF(I602&lt;H602,"Saída antecipada","Presente"))))</f>
        <v/>
      </c>
      <c r="N602" s="12" t="n"/>
      <c r="O602" s="13">
        <f>IF(OR(B602="",K602=""),"",K602*24*IFERROR(VLOOKUP(B602,'Cadastro'!$A$2:$H$101,7,FALSE),0))</f>
        <v/>
      </c>
      <c r="P602" s="12" t="n"/>
    </row>
    <row r="603">
      <c r="A603" s="6" t="n"/>
      <c r="B603" s="2" t="n"/>
      <c r="C603" s="14">
        <f>IF(B603="","",IFERROR(VLOOKUP(B603,'Cadastro'!$A$2:$H$101,2,FALSE),"Não localizado"))</f>
        <v/>
      </c>
      <c r="D603" s="14">
        <f>IF(B603="","",IFERROR(VLOOKUP(B603,'Cadastro'!$A$2:$H$101,3,FALSE),""))</f>
        <v/>
      </c>
      <c r="E603" s="14">
        <f>IF(B603="","",IFERROR(VLOOKUP(B603,'Cadastro'!$A$2:$H$101,4,FALSE),""))</f>
        <v/>
      </c>
      <c r="F603" s="8" t="n"/>
      <c r="G603" s="8" t="n"/>
      <c r="H603" s="8" t="n"/>
      <c r="I603" s="8" t="n"/>
      <c r="J603" s="4" t="n"/>
      <c r="K603" s="15">
        <f>IF(OR(B603="",G603="",I603=""),"",IFERROR((I603-G603)-IF(J603="",0,J603/24),""))</f>
        <v/>
      </c>
      <c r="L603" s="16">
        <f>IF(OR(B603="",F603="",G603=""),"",MAX(0,(G603-F603)*1440))</f>
        <v/>
      </c>
      <c r="M603" s="17">
        <f>IF(B603="","",IF(G603="","Falta",IF(G603&gt;F603+10/1440,"Atraso",IF(I603&lt;H603,"Saída antecipada","Presente"))))</f>
        <v/>
      </c>
      <c r="N603" s="12" t="n"/>
      <c r="O603" s="18">
        <f>IF(OR(B603="",K603=""),"",K603*24*IFERROR(VLOOKUP(B603,'Cadastro'!$A$2:$H$101,7,FALSE),0))</f>
        <v/>
      </c>
      <c r="P603" s="12" t="n"/>
    </row>
    <row r="604">
      <c r="A604" s="6" t="n"/>
      <c r="B604" s="2" t="n"/>
      <c r="C604" s="7">
        <f>IF(B604="","",IFERROR(VLOOKUP(B604,'Cadastro'!$A$2:$H$101,2,FALSE),"Não localizado"))</f>
        <v/>
      </c>
      <c r="D604" s="7">
        <f>IF(B604="","",IFERROR(VLOOKUP(B604,'Cadastro'!$A$2:$H$101,3,FALSE),""))</f>
        <v/>
      </c>
      <c r="E604" s="7">
        <f>IF(B604="","",IFERROR(VLOOKUP(B604,'Cadastro'!$A$2:$H$101,4,FALSE),""))</f>
        <v/>
      </c>
      <c r="F604" s="8" t="n"/>
      <c r="G604" s="8" t="n"/>
      <c r="H604" s="8" t="n"/>
      <c r="I604" s="8" t="n"/>
      <c r="J604" s="4" t="n"/>
      <c r="K604" s="9">
        <f>IF(OR(B604="",G604="",I604=""),"",IFERROR((I604-G604)-IF(J604="",0,J604/24),""))</f>
        <v/>
      </c>
      <c r="L604" s="10">
        <f>IF(OR(B604="",F604="",G604=""),"",MAX(0,(G604-F604)*1440))</f>
        <v/>
      </c>
      <c r="M604" s="11">
        <f>IF(B604="","",IF(G604="","Falta",IF(G604&gt;F604+10/1440,"Atraso",IF(I604&lt;H604,"Saída antecipada","Presente"))))</f>
        <v/>
      </c>
      <c r="N604" s="12" t="n"/>
      <c r="O604" s="13">
        <f>IF(OR(B604="",K604=""),"",K604*24*IFERROR(VLOOKUP(B604,'Cadastro'!$A$2:$H$101,7,FALSE),0))</f>
        <v/>
      </c>
      <c r="P604" s="12" t="n"/>
    </row>
    <row r="605">
      <c r="A605" s="6" t="n"/>
      <c r="B605" s="2" t="n"/>
      <c r="C605" s="14">
        <f>IF(B605="","",IFERROR(VLOOKUP(B605,'Cadastro'!$A$2:$H$101,2,FALSE),"Não localizado"))</f>
        <v/>
      </c>
      <c r="D605" s="14">
        <f>IF(B605="","",IFERROR(VLOOKUP(B605,'Cadastro'!$A$2:$H$101,3,FALSE),""))</f>
        <v/>
      </c>
      <c r="E605" s="14">
        <f>IF(B605="","",IFERROR(VLOOKUP(B605,'Cadastro'!$A$2:$H$101,4,FALSE),""))</f>
        <v/>
      </c>
      <c r="F605" s="8" t="n"/>
      <c r="G605" s="8" t="n"/>
      <c r="H605" s="8" t="n"/>
      <c r="I605" s="8" t="n"/>
      <c r="J605" s="4" t="n"/>
      <c r="K605" s="15">
        <f>IF(OR(B605="",G605="",I605=""),"",IFERROR((I605-G605)-IF(J605="",0,J605/24),""))</f>
        <v/>
      </c>
      <c r="L605" s="16">
        <f>IF(OR(B605="",F605="",G605=""),"",MAX(0,(G605-F605)*1440))</f>
        <v/>
      </c>
      <c r="M605" s="17">
        <f>IF(B605="","",IF(G605="","Falta",IF(G605&gt;F605+10/1440,"Atraso",IF(I605&lt;H605,"Saída antecipada","Presente"))))</f>
        <v/>
      </c>
      <c r="N605" s="12" t="n"/>
      <c r="O605" s="18">
        <f>IF(OR(B605="",K605=""),"",K605*24*IFERROR(VLOOKUP(B605,'Cadastro'!$A$2:$H$101,7,FALSE),0))</f>
        <v/>
      </c>
      <c r="P605" s="12" t="n"/>
    </row>
    <row r="606">
      <c r="A606" s="6" t="n"/>
      <c r="B606" s="2" t="n"/>
      <c r="C606" s="7">
        <f>IF(B606="","",IFERROR(VLOOKUP(B606,'Cadastro'!$A$2:$H$101,2,FALSE),"Não localizado"))</f>
        <v/>
      </c>
      <c r="D606" s="7">
        <f>IF(B606="","",IFERROR(VLOOKUP(B606,'Cadastro'!$A$2:$H$101,3,FALSE),""))</f>
        <v/>
      </c>
      <c r="E606" s="7">
        <f>IF(B606="","",IFERROR(VLOOKUP(B606,'Cadastro'!$A$2:$H$101,4,FALSE),""))</f>
        <v/>
      </c>
      <c r="F606" s="8" t="n"/>
      <c r="G606" s="8" t="n"/>
      <c r="H606" s="8" t="n"/>
      <c r="I606" s="8" t="n"/>
      <c r="J606" s="4" t="n"/>
      <c r="K606" s="9">
        <f>IF(OR(B606="",G606="",I606=""),"",IFERROR((I606-G606)-IF(J606="",0,J606/24),""))</f>
        <v/>
      </c>
      <c r="L606" s="10">
        <f>IF(OR(B606="",F606="",G606=""),"",MAX(0,(G606-F606)*1440))</f>
        <v/>
      </c>
      <c r="M606" s="11">
        <f>IF(B606="","",IF(G606="","Falta",IF(G606&gt;F606+10/1440,"Atraso",IF(I606&lt;H606,"Saída antecipada","Presente"))))</f>
        <v/>
      </c>
      <c r="N606" s="12" t="n"/>
      <c r="O606" s="13">
        <f>IF(OR(B606="",K606=""),"",K606*24*IFERROR(VLOOKUP(B606,'Cadastro'!$A$2:$H$101,7,FALSE),0))</f>
        <v/>
      </c>
      <c r="P606" s="12" t="n"/>
    </row>
    <row r="607">
      <c r="A607" s="6" t="n"/>
      <c r="B607" s="2" t="n"/>
      <c r="C607" s="14">
        <f>IF(B607="","",IFERROR(VLOOKUP(B607,'Cadastro'!$A$2:$H$101,2,FALSE),"Não localizado"))</f>
        <v/>
      </c>
      <c r="D607" s="14">
        <f>IF(B607="","",IFERROR(VLOOKUP(B607,'Cadastro'!$A$2:$H$101,3,FALSE),""))</f>
        <v/>
      </c>
      <c r="E607" s="14">
        <f>IF(B607="","",IFERROR(VLOOKUP(B607,'Cadastro'!$A$2:$H$101,4,FALSE),""))</f>
        <v/>
      </c>
      <c r="F607" s="8" t="n"/>
      <c r="G607" s="8" t="n"/>
      <c r="H607" s="8" t="n"/>
      <c r="I607" s="8" t="n"/>
      <c r="J607" s="4" t="n"/>
      <c r="K607" s="15">
        <f>IF(OR(B607="",G607="",I607=""),"",IFERROR((I607-G607)-IF(J607="",0,J607/24),""))</f>
        <v/>
      </c>
      <c r="L607" s="16">
        <f>IF(OR(B607="",F607="",G607=""),"",MAX(0,(G607-F607)*1440))</f>
        <v/>
      </c>
      <c r="M607" s="17">
        <f>IF(B607="","",IF(G607="","Falta",IF(G607&gt;F607+10/1440,"Atraso",IF(I607&lt;H607,"Saída antecipada","Presente"))))</f>
        <v/>
      </c>
      <c r="N607" s="12" t="n"/>
      <c r="O607" s="18">
        <f>IF(OR(B607="",K607=""),"",K607*24*IFERROR(VLOOKUP(B607,'Cadastro'!$A$2:$H$101,7,FALSE),0))</f>
        <v/>
      </c>
      <c r="P607" s="12" t="n"/>
    </row>
    <row r="608">
      <c r="A608" s="6" t="n"/>
      <c r="B608" s="2" t="n"/>
      <c r="C608" s="7">
        <f>IF(B608="","",IFERROR(VLOOKUP(B608,'Cadastro'!$A$2:$H$101,2,FALSE),"Não localizado"))</f>
        <v/>
      </c>
      <c r="D608" s="7">
        <f>IF(B608="","",IFERROR(VLOOKUP(B608,'Cadastro'!$A$2:$H$101,3,FALSE),""))</f>
        <v/>
      </c>
      <c r="E608" s="7">
        <f>IF(B608="","",IFERROR(VLOOKUP(B608,'Cadastro'!$A$2:$H$101,4,FALSE),""))</f>
        <v/>
      </c>
      <c r="F608" s="8" t="n"/>
      <c r="G608" s="8" t="n"/>
      <c r="H608" s="8" t="n"/>
      <c r="I608" s="8" t="n"/>
      <c r="J608" s="4" t="n"/>
      <c r="K608" s="9">
        <f>IF(OR(B608="",G608="",I608=""),"",IFERROR((I608-G608)-IF(J608="",0,J608/24),""))</f>
        <v/>
      </c>
      <c r="L608" s="10">
        <f>IF(OR(B608="",F608="",G608=""),"",MAX(0,(G608-F608)*1440))</f>
        <v/>
      </c>
      <c r="M608" s="11">
        <f>IF(B608="","",IF(G608="","Falta",IF(G608&gt;F608+10/1440,"Atraso",IF(I608&lt;H608,"Saída antecipada","Presente"))))</f>
        <v/>
      </c>
      <c r="N608" s="12" t="n"/>
      <c r="O608" s="13">
        <f>IF(OR(B608="",K608=""),"",K608*24*IFERROR(VLOOKUP(B608,'Cadastro'!$A$2:$H$101,7,FALSE),0))</f>
        <v/>
      </c>
      <c r="P608" s="12" t="n"/>
    </row>
    <row r="609">
      <c r="A609" s="6" t="n"/>
      <c r="B609" s="2" t="n"/>
      <c r="C609" s="14">
        <f>IF(B609="","",IFERROR(VLOOKUP(B609,'Cadastro'!$A$2:$H$101,2,FALSE),"Não localizado"))</f>
        <v/>
      </c>
      <c r="D609" s="14">
        <f>IF(B609="","",IFERROR(VLOOKUP(B609,'Cadastro'!$A$2:$H$101,3,FALSE),""))</f>
        <v/>
      </c>
      <c r="E609" s="14">
        <f>IF(B609="","",IFERROR(VLOOKUP(B609,'Cadastro'!$A$2:$H$101,4,FALSE),""))</f>
        <v/>
      </c>
      <c r="F609" s="8" t="n"/>
      <c r="G609" s="8" t="n"/>
      <c r="H609" s="8" t="n"/>
      <c r="I609" s="8" t="n"/>
      <c r="J609" s="4" t="n"/>
      <c r="K609" s="15">
        <f>IF(OR(B609="",G609="",I609=""),"",IFERROR((I609-G609)-IF(J609="",0,J609/24),""))</f>
        <v/>
      </c>
      <c r="L609" s="16">
        <f>IF(OR(B609="",F609="",G609=""),"",MAX(0,(G609-F609)*1440))</f>
        <v/>
      </c>
      <c r="M609" s="17">
        <f>IF(B609="","",IF(G609="","Falta",IF(G609&gt;F609+10/1440,"Atraso",IF(I609&lt;H609,"Saída antecipada","Presente"))))</f>
        <v/>
      </c>
      <c r="N609" s="12" t="n"/>
      <c r="O609" s="18">
        <f>IF(OR(B609="",K609=""),"",K609*24*IFERROR(VLOOKUP(B609,'Cadastro'!$A$2:$H$101,7,FALSE),0))</f>
        <v/>
      </c>
      <c r="P609" s="12" t="n"/>
    </row>
    <row r="610">
      <c r="A610" s="6" t="n"/>
      <c r="B610" s="2" t="n"/>
      <c r="C610" s="7">
        <f>IF(B610="","",IFERROR(VLOOKUP(B610,'Cadastro'!$A$2:$H$101,2,FALSE),"Não localizado"))</f>
        <v/>
      </c>
      <c r="D610" s="7">
        <f>IF(B610="","",IFERROR(VLOOKUP(B610,'Cadastro'!$A$2:$H$101,3,FALSE),""))</f>
        <v/>
      </c>
      <c r="E610" s="7">
        <f>IF(B610="","",IFERROR(VLOOKUP(B610,'Cadastro'!$A$2:$H$101,4,FALSE),""))</f>
        <v/>
      </c>
      <c r="F610" s="8" t="n"/>
      <c r="G610" s="8" t="n"/>
      <c r="H610" s="8" t="n"/>
      <c r="I610" s="8" t="n"/>
      <c r="J610" s="4" t="n"/>
      <c r="K610" s="9">
        <f>IF(OR(B610="",G610="",I610=""),"",IFERROR((I610-G610)-IF(J610="",0,J610/24),""))</f>
        <v/>
      </c>
      <c r="L610" s="10">
        <f>IF(OR(B610="",F610="",G610=""),"",MAX(0,(G610-F610)*1440))</f>
        <v/>
      </c>
      <c r="M610" s="11">
        <f>IF(B610="","",IF(G610="","Falta",IF(G610&gt;F610+10/1440,"Atraso",IF(I610&lt;H610,"Saída antecipada","Presente"))))</f>
        <v/>
      </c>
      <c r="N610" s="12" t="n"/>
      <c r="O610" s="13">
        <f>IF(OR(B610="",K610=""),"",K610*24*IFERROR(VLOOKUP(B610,'Cadastro'!$A$2:$H$101,7,FALSE),0))</f>
        <v/>
      </c>
      <c r="P610" s="12" t="n"/>
    </row>
    <row r="611">
      <c r="A611" s="6" t="n"/>
      <c r="B611" s="2" t="n"/>
      <c r="C611" s="14">
        <f>IF(B611="","",IFERROR(VLOOKUP(B611,'Cadastro'!$A$2:$H$101,2,FALSE),"Não localizado"))</f>
        <v/>
      </c>
      <c r="D611" s="14">
        <f>IF(B611="","",IFERROR(VLOOKUP(B611,'Cadastro'!$A$2:$H$101,3,FALSE),""))</f>
        <v/>
      </c>
      <c r="E611" s="14">
        <f>IF(B611="","",IFERROR(VLOOKUP(B611,'Cadastro'!$A$2:$H$101,4,FALSE),""))</f>
        <v/>
      </c>
      <c r="F611" s="8" t="n"/>
      <c r="G611" s="8" t="n"/>
      <c r="H611" s="8" t="n"/>
      <c r="I611" s="8" t="n"/>
      <c r="J611" s="4" t="n"/>
      <c r="K611" s="15">
        <f>IF(OR(B611="",G611="",I611=""),"",IFERROR((I611-G611)-IF(J611="",0,J611/24),""))</f>
        <v/>
      </c>
      <c r="L611" s="16">
        <f>IF(OR(B611="",F611="",G611=""),"",MAX(0,(G611-F611)*1440))</f>
        <v/>
      </c>
      <c r="M611" s="17">
        <f>IF(B611="","",IF(G611="","Falta",IF(G611&gt;F611+10/1440,"Atraso",IF(I611&lt;H611,"Saída antecipada","Presente"))))</f>
        <v/>
      </c>
      <c r="N611" s="12" t="n"/>
      <c r="O611" s="18">
        <f>IF(OR(B611="",K611=""),"",K611*24*IFERROR(VLOOKUP(B611,'Cadastro'!$A$2:$H$101,7,FALSE),0))</f>
        <v/>
      </c>
      <c r="P611" s="12" t="n"/>
    </row>
    <row r="612">
      <c r="A612" s="6" t="n"/>
      <c r="B612" s="2" t="n"/>
      <c r="C612" s="7">
        <f>IF(B612="","",IFERROR(VLOOKUP(B612,'Cadastro'!$A$2:$H$101,2,FALSE),"Não localizado"))</f>
        <v/>
      </c>
      <c r="D612" s="7">
        <f>IF(B612="","",IFERROR(VLOOKUP(B612,'Cadastro'!$A$2:$H$101,3,FALSE),""))</f>
        <v/>
      </c>
      <c r="E612" s="7">
        <f>IF(B612="","",IFERROR(VLOOKUP(B612,'Cadastro'!$A$2:$H$101,4,FALSE),""))</f>
        <v/>
      </c>
      <c r="F612" s="8" t="n"/>
      <c r="G612" s="8" t="n"/>
      <c r="H612" s="8" t="n"/>
      <c r="I612" s="8" t="n"/>
      <c r="J612" s="4" t="n"/>
      <c r="K612" s="9">
        <f>IF(OR(B612="",G612="",I612=""),"",IFERROR((I612-G612)-IF(J612="",0,J612/24),""))</f>
        <v/>
      </c>
      <c r="L612" s="10">
        <f>IF(OR(B612="",F612="",G612=""),"",MAX(0,(G612-F612)*1440))</f>
        <v/>
      </c>
      <c r="M612" s="11">
        <f>IF(B612="","",IF(G612="","Falta",IF(G612&gt;F612+10/1440,"Atraso",IF(I612&lt;H612,"Saída antecipada","Presente"))))</f>
        <v/>
      </c>
      <c r="N612" s="12" t="n"/>
      <c r="O612" s="13">
        <f>IF(OR(B612="",K612=""),"",K612*24*IFERROR(VLOOKUP(B612,'Cadastro'!$A$2:$H$101,7,FALSE),0))</f>
        <v/>
      </c>
      <c r="P612" s="12" t="n"/>
    </row>
    <row r="613">
      <c r="A613" s="6" t="n"/>
      <c r="B613" s="2" t="n"/>
      <c r="C613" s="14">
        <f>IF(B613="","",IFERROR(VLOOKUP(B613,'Cadastro'!$A$2:$H$101,2,FALSE),"Não localizado"))</f>
        <v/>
      </c>
      <c r="D613" s="14">
        <f>IF(B613="","",IFERROR(VLOOKUP(B613,'Cadastro'!$A$2:$H$101,3,FALSE),""))</f>
        <v/>
      </c>
      <c r="E613" s="14">
        <f>IF(B613="","",IFERROR(VLOOKUP(B613,'Cadastro'!$A$2:$H$101,4,FALSE),""))</f>
        <v/>
      </c>
      <c r="F613" s="8" t="n"/>
      <c r="G613" s="8" t="n"/>
      <c r="H613" s="8" t="n"/>
      <c r="I613" s="8" t="n"/>
      <c r="J613" s="4" t="n"/>
      <c r="K613" s="15">
        <f>IF(OR(B613="",G613="",I613=""),"",IFERROR((I613-G613)-IF(J613="",0,J613/24),""))</f>
        <v/>
      </c>
      <c r="L613" s="16">
        <f>IF(OR(B613="",F613="",G613=""),"",MAX(0,(G613-F613)*1440))</f>
        <v/>
      </c>
      <c r="M613" s="17">
        <f>IF(B613="","",IF(G613="","Falta",IF(G613&gt;F613+10/1440,"Atraso",IF(I613&lt;H613,"Saída antecipada","Presente"))))</f>
        <v/>
      </c>
      <c r="N613" s="12" t="n"/>
      <c r="O613" s="18">
        <f>IF(OR(B613="",K613=""),"",K613*24*IFERROR(VLOOKUP(B613,'Cadastro'!$A$2:$H$101,7,FALSE),0))</f>
        <v/>
      </c>
      <c r="P613" s="12" t="n"/>
    </row>
    <row r="614">
      <c r="A614" s="6" t="n"/>
      <c r="B614" s="2" t="n"/>
      <c r="C614" s="7">
        <f>IF(B614="","",IFERROR(VLOOKUP(B614,'Cadastro'!$A$2:$H$101,2,FALSE),"Não localizado"))</f>
        <v/>
      </c>
      <c r="D614" s="7">
        <f>IF(B614="","",IFERROR(VLOOKUP(B614,'Cadastro'!$A$2:$H$101,3,FALSE),""))</f>
        <v/>
      </c>
      <c r="E614" s="7">
        <f>IF(B614="","",IFERROR(VLOOKUP(B614,'Cadastro'!$A$2:$H$101,4,FALSE),""))</f>
        <v/>
      </c>
      <c r="F614" s="8" t="n"/>
      <c r="G614" s="8" t="n"/>
      <c r="H614" s="8" t="n"/>
      <c r="I614" s="8" t="n"/>
      <c r="J614" s="4" t="n"/>
      <c r="K614" s="9">
        <f>IF(OR(B614="",G614="",I614=""),"",IFERROR((I614-G614)-IF(J614="",0,J614/24),""))</f>
        <v/>
      </c>
      <c r="L614" s="10">
        <f>IF(OR(B614="",F614="",G614=""),"",MAX(0,(G614-F614)*1440))</f>
        <v/>
      </c>
      <c r="M614" s="11">
        <f>IF(B614="","",IF(G614="","Falta",IF(G614&gt;F614+10/1440,"Atraso",IF(I614&lt;H614,"Saída antecipada","Presente"))))</f>
        <v/>
      </c>
      <c r="N614" s="12" t="n"/>
      <c r="O614" s="13">
        <f>IF(OR(B614="",K614=""),"",K614*24*IFERROR(VLOOKUP(B614,'Cadastro'!$A$2:$H$101,7,FALSE),0))</f>
        <v/>
      </c>
      <c r="P614" s="12" t="n"/>
    </row>
    <row r="615">
      <c r="A615" s="6" t="n"/>
      <c r="B615" s="2" t="n"/>
      <c r="C615" s="14">
        <f>IF(B615="","",IFERROR(VLOOKUP(B615,'Cadastro'!$A$2:$H$101,2,FALSE),"Não localizado"))</f>
        <v/>
      </c>
      <c r="D615" s="14">
        <f>IF(B615="","",IFERROR(VLOOKUP(B615,'Cadastro'!$A$2:$H$101,3,FALSE),""))</f>
        <v/>
      </c>
      <c r="E615" s="14">
        <f>IF(B615="","",IFERROR(VLOOKUP(B615,'Cadastro'!$A$2:$H$101,4,FALSE),""))</f>
        <v/>
      </c>
      <c r="F615" s="8" t="n"/>
      <c r="G615" s="8" t="n"/>
      <c r="H615" s="8" t="n"/>
      <c r="I615" s="8" t="n"/>
      <c r="J615" s="4" t="n"/>
      <c r="K615" s="15">
        <f>IF(OR(B615="",G615="",I615=""),"",IFERROR((I615-G615)-IF(J615="",0,J615/24),""))</f>
        <v/>
      </c>
      <c r="L615" s="16">
        <f>IF(OR(B615="",F615="",G615=""),"",MAX(0,(G615-F615)*1440))</f>
        <v/>
      </c>
      <c r="M615" s="17">
        <f>IF(B615="","",IF(G615="","Falta",IF(G615&gt;F615+10/1440,"Atraso",IF(I615&lt;H615,"Saída antecipada","Presente"))))</f>
        <v/>
      </c>
      <c r="N615" s="12" t="n"/>
      <c r="O615" s="18">
        <f>IF(OR(B615="",K615=""),"",K615*24*IFERROR(VLOOKUP(B615,'Cadastro'!$A$2:$H$101,7,FALSE),0))</f>
        <v/>
      </c>
      <c r="P615" s="12" t="n"/>
    </row>
    <row r="616">
      <c r="A616" s="6" t="n"/>
      <c r="B616" s="2" t="n"/>
      <c r="C616" s="7">
        <f>IF(B616="","",IFERROR(VLOOKUP(B616,'Cadastro'!$A$2:$H$101,2,FALSE),"Não localizado"))</f>
        <v/>
      </c>
      <c r="D616" s="7">
        <f>IF(B616="","",IFERROR(VLOOKUP(B616,'Cadastro'!$A$2:$H$101,3,FALSE),""))</f>
        <v/>
      </c>
      <c r="E616" s="7">
        <f>IF(B616="","",IFERROR(VLOOKUP(B616,'Cadastro'!$A$2:$H$101,4,FALSE),""))</f>
        <v/>
      </c>
      <c r="F616" s="8" t="n"/>
      <c r="G616" s="8" t="n"/>
      <c r="H616" s="8" t="n"/>
      <c r="I616" s="8" t="n"/>
      <c r="J616" s="4" t="n"/>
      <c r="K616" s="9">
        <f>IF(OR(B616="",G616="",I616=""),"",IFERROR((I616-G616)-IF(J616="",0,J616/24),""))</f>
        <v/>
      </c>
      <c r="L616" s="10">
        <f>IF(OR(B616="",F616="",G616=""),"",MAX(0,(G616-F616)*1440))</f>
        <v/>
      </c>
      <c r="M616" s="11">
        <f>IF(B616="","",IF(G616="","Falta",IF(G616&gt;F616+10/1440,"Atraso",IF(I616&lt;H616,"Saída antecipada","Presente"))))</f>
        <v/>
      </c>
      <c r="N616" s="12" t="n"/>
      <c r="O616" s="13">
        <f>IF(OR(B616="",K616=""),"",K616*24*IFERROR(VLOOKUP(B616,'Cadastro'!$A$2:$H$101,7,FALSE),0))</f>
        <v/>
      </c>
      <c r="P616" s="12" t="n"/>
    </row>
    <row r="617">
      <c r="A617" s="6" t="n"/>
      <c r="B617" s="2" t="n"/>
      <c r="C617" s="14">
        <f>IF(B617="","",IFERROR(VLOOKUP(B617,'Cadastro'!$A$2:$H$101,2,FALSE),"Não localizado"))</f>
        <v/>
      </c>
      <c r="D617" s="14">
        <f>IF(B617="","",IFERROR(VLOOKUP(B617,'Cadastro'!$A$2:$H$101,3,FALSE),""))</f>
        <v/>
      </c>
      <c r="E617" s="14">
        <f>IF(B617="","",IFERROR(VLOOKUP(B617,'Cadastro'!$A$2:$H$101,4,FALSE),""))</f>
        <v/>
      </c>
      <c r="F617" s="8" t="n"/>
      <c r="G617" s="8" t="n"/>
      <c r="H617" s="8" t="n"/>
      <c r="I617" s="8" t="n"/>
      <c r="J617" s="4" t="n"/>
      <c r="K617" s="15">
        <f>IF(OR(B617="",G617="",I617=""),"",IFERROR((I617-G617)-IF(J617="",0,J617/24),""))</f>
        <v/>
      </c>
      <c r="L617" s="16">
        <f>IF(OR(B617="",F617="",G617=""),"",MAX(0,(G617-F617)*1440))</f>
        <v/>
      </c>
      <c r="M617" s="17">
        <f>IF(B617="","",IF(G617="","Falta",IF(G617&gt;F617+10/1440,"Atraso",IF(I617&lt;H617,"Saída antecipada","Presente"))))</f>
        <v/>
      </c>
      <c r="N617" s="12" t="n"/>
      <c r="O617" s="18">
        <f>IF(OR(B617="",K617=""),"",K617*24*IFERROR(VLOOKUP(B617,'Cadastro'!$A$2:$H$101,7,FALSE),0))</f>
        <v/>
      </c>
      <c r="P617" s="12" t="n"/>
    </row>
    <row r="618">
      <c r="A618" s="6" t="n"/>
      <c r="B618" s="2" t="n"/>
      <c r="C618" s="7">
        <f>IF(B618="","",IFERROR(VLOOKUP(B618,'Cadastro'!$A$2:$H$101,2,FALSE),"Não localizado"))</f>
        <v/>
      </c>
      <c r="D618" s="7">
        <f>IF(B618="","",IFERROR(VLOOKUP(B618,'Cadastro'!$A$2:$H$101,3,FALSE),""))</f>
        <v/>
      </c>
      <c r="E618" s="7">
        <f>IF(B618="","",IFERROR(VLOOKUP(B618,'Cadastro'!$A$2:$H$101,4,FALSE),""))</f>
        <v/>
      </c>
      <c r="F618" s="8" t="n"/>
      <c r="G618" s="8" t="n"/>
      <c r="H618" s="8" t="n"/>
      <c r="I618" s="8" t="n"/>
      <c r="J618" s="4" t="n"/>
      <c r="K618" s="9">
        <f>IF(OR(B618="",G618="",I618=""),"",IFERROR((I618-G618)-IF(J618="",0,J618/24),""))</f>
        <v/>
      </c>
      <c r="L618" s="10">
        <f>IF(OR(B618="",F618="",G618=""),"",MAX(0,(G618-F618)*1440))</f>
        <v/>
      </c>
      <c r="M618" s="11">
        <f>IF(B618="","",IF(G618="","Falta",IF(G618&gt;F618+10/1440,"Atraso",IF(I618&lt;H618,"Saída antecipada","Presente"))))</f>
        <v/>
      </c>
      <c r="N618" s="12" t="n"/>
      <c r="O618" s="13">
        <f>IF(OR(B618="",K618=""),"",K618*24*IFERROR(VLOOKUP(B618,'Cadastro'!$A$2:$H$101,7,FALSE),0))</f>
        <v/>
      </c>
      <c r="P618" s="12" t="n"/>
    </row>
    <row r="619">
      <c r="A619" s="6" t="n"/>
      <c r="B619" s="2" t="n"/>
      <c r="C619" s="14">
        <f>IF(B619="","",IFERROR(VLOOKUP(B619,'Cadastro'!$A$2:$H$101,2,FALSE),"Não localizado"))</f>
        <v/>
      </c>
      <c r="D619" s="14">
        <f>IF(B619="","",IFERROR(VLOOKUP(B619,'Cadastro'!$A$2:$H$101,3,FALSE),""))</f>
        <v/>
      </c>
      <c r="E619" s="14">
        <f>IF(B619="","",IFERROR(VLOOKUP(B619,'Cadastro'!$A$2:$H$101,4,FALSE),""))</f>
        <v/>
      </c>
      <c r="F619" s="8" t="n"/>
      <c r="G619" s="8" t="n"/>
      <c r="H619" s="8" t="n"/>
      <c r="I619" s="8" t="n"/>
      <c r="J619" s="4" t="n"/>
      <c r="K619" s="15">
        <f>IF(OR(B619="",G619="",I619=""),"",IFERROR((I619-G619)-IF(J619="",0,J619/24),""))</f>
        <v/>
      </c>
      <c r="L619" s="16">
        <f>IF(OR(B619="",F619="",G619=""),"",MAX(0,(G619-F619)*1440))</f>
        <v/>
      </c>
      <c r="M619" s="17">
        <f>IF(B619="","",IF(G619="","Falta",IF(G619&gt;F619+10/1440,"Atraso",IF(I619&lt;H619,"Saída antecipada","Presente"))))</f>
        <v/>
      </c>
      <c r="N619" s="12" t="n"/>
      <c r="O619" s="18">
        <f>IF(OR(B619="",K619=""),"",K619*24*IFERROR(VLOOKUP(B619,'Cadastro'!$A$2:$H$101,7,FALSE),0))</f>
        <v/>
      </c>
      <c r="P619" s="12" t="n"/>
    </row>
    <row r="620">
      <c r="A620" s="6" t="n"/>
      <c r="B620" s="2" t="n"/>
      <c r="C620" s="7">
        <f>IF(B620="","",IFERROR(VLOOKUP(B620,'Cadastro'!$A$2:$H$101,2,FALSE),"Não localizado"))</f>
        <v/>
      </c>
      <c r="D620" s="7">
        <f>IF(B620="","",IFERROR(VLOOKUP(B620,'Cadastro'!$A$2:$H$101,3,FALSE),""))</f>
        <v/>
      </c>
      <c r="E620" s="7">
        <f>IF(B620="","",IFERROR(VLOOKUP(B620,'Cadastro'!$A$2:$H$101,4,FALSE),""))</f>
        <v/>
      </c>
      <c r="F620" s="8" t="n"/>
      <c r="G620" s="8" t="n"/>
      <c r="H620" s="8" t="n"/>
      <c r="I620" s="8" t="n"/>
      <c r="J620" s="4" t="n"/>
      <c r="K620" s="9">
        <f>IF(OR(B620="",G620="",I620=""),"",IFERROR((I620-G620)-IF(J620="",0,J620/24),""))</f>
        <v/>
      </c>
      <c r="L620" s="10">
        <f>IF(OR(B620="",F620="",G620=""),"",MAX(0,(G620-F620)*1440))</f>
        <v/>
      </c>
      <c r="M620" s="11">
        <f>IF(B620="","",IF(G620="","Falta",IF(G620&gt;F620+10/1440,"Atraso",IF(I620&lt;H620,"Saída antecipada","Presente"))))</f>
        <v/>
      </c>
      <c r="N620" s="12" t="n"/>
      <c r="O620" s="13">
        <f>IF(OR(B620="",K620=""),"",K620*24*IFERROR(VLOOKUP(B620,'Cadastro'!$A$2:$H$101,7,FALSE),0))</f>
        <v/>
      </c>
      <c r="P620" s="12" t="n"/>
    </row>
    <row r="621">
      <c r="A621" s="6" t="n"/>
      <c r="B621" s="2" t="n"/>
      <c r="C621" s="14">
        <f>IF(B621="","",IFERROR(VLOOKUP(B621,'Cadastro'!$A$2:$H$101,2,FALSE),"Não localizado"))</f>
        <v/>
      </c>
      <c r="D621" s="14">
        <f>IF(B621="","",IFERROR(VLOOKUP(B621,'Cadastro'!$A$2:$H$101,3,FALSE),""))</f>
        <v/>
      </c>
      <c r="E621" s="14">
        <f>IF(B621="","",IFERROR(VLOOKUP(B621,'Cadastro'!$A$2:$H$101,4,FALSE),""))</f>
        <v/>
      </c>
      <c r="F621" s="8" t="n"/>
      <c r="G621" s="8" t="n"/>
      <c r="H621" s="8" t="n"/>
      <c r="I621" s="8" t="n"/>
      <c r="J621" s="4" t="n"/>
      <c r="K621" s="15">
        <f>IF(OR(B621="",G621="",I621=""),"",IFERROR((I621-G621)-IF(J621="",0,J621/24),""))</f>
        <v/>
      </c>
      <c r="L621" s="16">
        <f>IF(OR(B621="",F621="",G621=""),"",MAX(0,(G621-F621)*1440))</f>
        <v/>
      </c>
      <c r="M621" s="17">
        <f>IF(B621="","",IF(G621="","Falta",IF(G621&gt;F621+10/1440,"Atraso",IF(I621&lt;H621,"Saída antecipada","Presente"))))</f>
        <v/>
      </c>
      <c r="N621" s="12" t="n"/>
      <c r="O621" s="18">
        <f>IF(OR(B621="",K621=""),"",K621*24*IFERROR(VLOOKUP(B621,'Cadastro'!$A$2:$H$101,7,FALSE),0))</f>
        <v/>
      </c>
      <c r="P621" s="12" t="n"/>
    </row>
    <row r="622">
      <c r="A622" s="6" t="n"/>
      <c r="B622" s="2" t="n"/>
      <c r="C622" s="7">
        <f>IF(B622="","",IFERROR(VLOOKUP(B622,'Cadastro'!$A$2:$H$101,2,FALSE),"Não localizado"))</f>
        <v/>
      </c>
      <c r="D622" s="7">
        <f>IF(B622="","",IFERROR(VLOOKUP(B622,'Cadastro'!$A$2:$H$101,3,FALSE),""))</f>
        <v/>
      </c>
      <c r="E622" s="7">
        <f>IF(B622="","",IFERROR(VLOOKUP(B622,'Cadastro'!$A$2:$H$101,4,FALSE),""))</f>
        <v/>
      </c>
      <c r="F622" s="8" t="n"/>
      <c r="G622" s="8" t="n"/>
      <c r="H622" s="8" t="n"/>
      <c r="I622" s="8" t="n"/>
      <c r="J622" s="4" t="n"/>
      <c r="K622" s="9">
        <f>IF(OR(B622="",G622="",I622=""),"",IFERROR((I622-G622)-IF(J622="",0,J622/24),""))</f>
        <v/>
      </c>
      <c r="L622" s="10">
        <f>IF(OR(B622="",F622="",G622=""),"",MAX(0,(G622-F622)*1440))</f>
        <v/>
      </c>
      <c r="M622" s="11">
        <f>IF(B622="","",IF(G622="","Falta",IF(G622&gt;F622+10/1440,"Atraso",IF(I622&lt;H622,"Saída antecipada","Presente"))))</f>
        <v/>
      </c>
      <c r="N622" s="12" t="n"/>
      <c r="O622" s="13">
        <f>IF(OR(B622="",K622=""),"",K622*24*IFERROR(VLOOKUP(B622,'Cadastro'!$A$2:$H$101,7,FALSE),0))</f>
        <v/>
      </c>
      <c r="P622" s="12" t="n"/>
    </row>
    <row r="623">
      <c r="A623" s="6" t="n"/>
      <c r="B623" s="2" t="n"/>
      <c r="C623" s="14">
        <f>IF(B623="","",IFERROR(VLOOKUP(B623,'Cadastro'!$A$2:$H$101,2,FALSE),"Não localizado"))</f>
        <v/>
      </c>
      <c r="D623" s="14">
        <f>IF(B623="","",IFERROR(VLOOKUP(B623,'Cadastro'!$A$2:$H$101,3,FALSE),""))</f>
        <v/>
      </c>
      <c r="E623" s="14">
        <f>IF(B623="","",IFERROR(VLOOKUP(B623,'Cadastro'!$A$2:$H$101,4,FALSE),""))</f>
        <v/>
      </c>
      <c r="F623" s="8" t="n"/>
      <c r="G623" s="8" t="n"/>
      <c r="H623" s="8" t="n"/>
      <c r="I623" s="8" t="n"/>
      <c r="J623" s="4" t="n"/>
      <c r="K623" s="15">
        <f>IF(OR(B623="",G623="",I623=""),"",IFERROR((I623-G623)-IF(J623="",0,J623/24),""))</f>
        <v/>
      </c>
      <c r="L623" s="16">
        <f>IF(OR(B623="",F623="",G623=""),"",MAX(0,(G623-F623)*1440))</f>
        <v/>
      </c>
      <c r="M623" s="17">
        <f>IF(B623="","",IF(G623="","Falta",IF(G623&gt;F623+10/1440,"Atraso",IF(I623&lt;H623,"Saída antecipada","Presente"))))</f>
        <v/>
      </c>
      <c r="N623" s="12" t="n"/>
      <c r="O623" s="18">
        <f>IF(OR(B623="",K623=""),"",K623*24*IFERROR(VLOOKUP(B623,'Cadastro'!$A$2:$H$101,7,FALSE),0))</f>
        <v/>
      </c>
      <c r="P623" s="12" t="n"/>
    </row>
    <row r="624">
      <c r="A624" s="6" t="n"/>
      <c r="B624" s="2" t="n"/>
      <c r="C624" s="7">
        <f>IF(B624="","",IFERROR(VLOOKUP(B624,'Cadastro'!$A$2:$H$101,2,FALSE),"Não localizado"))</f>
        <v/>
      </c>
      <c r="D624" s="7">
        <f>IF(B624="","",IFERROR(VLOOKUP(B624,'Cadastro'!$A$2:$H$101,3,FALSE),""))</f>
        <v/>
      </c>
      <c r="E624" s="7">
        <f>IF(B624="","",IFERROR(VLOOKUP(B624,'Cadastro'!$A$2:$H$101,4,FALSE),""))</f>
        <v/>
      </c>
      <c r="F624" s="8" t="n"/>
      <c r="G624" s="8" t="n"/>
      <c r="H624" s="8" t="n"/>
      <c r="I624" s="8" t="n"/>
      <c r="J624" s="4" t="n"/>
      <c r="K624" s="9">
        <f>IF(OR(B624="",G624="",I624=""),"",IFERROR((I624-G624)-IF(J624="",0,J624/24),""))</f>
        <v/>
      </c>
      <c r="L624" s="10">
        <f>IF(OR(B624="",F624="",G624=""),"",MAX(0,(G624-F624)*1440))</f>
        <v/>
      </c>
      <c r="M624" s="11">
        <f>IF(B624="","",IF(G624="","Falta",IF(G624&gt;F624+10/1440,"Atraso",IF(I624&lt;H624,"Saída antecipada","Presente"))))</f>
        <v/>
      </c>
      <c r="N624" s="12" t="n"/>
      <c r="O624" s="13">
        <f>IF(OR(B624="",K624=""),"",K624*24*IFERROR(VLOOKUP(B624,'Cadastro'!$A$2:$H$101,7,FALSE),0))</f>
        <v/>
      </c>
      <c r="P624" s="12" t="n"/>
    </row>
    <row r="625">
      <c r="A625" s="6" t="n"/>
      <c r="B625" s="2" t="n"/>
      <c r="C625" s="14">
        <f>IF(B625="","",IFERROR(VLOOKUP(B625,'Cadastro'!$A$2:$H$101,2,FALSE),"Não localizado"))</f>
        <v/>
      </c>
      <c r="D625" s="14">
        <f>IF(B625="","",IFERROR(VLOOKUP(B625,'Cadastro'!$A$2:$H$101,3,FALSE),""))</f>
        <v/>
      </c>
      <c r="E625" s="14">
        <f>IF(B625="","",IFERROR(VLOOKUP(B625,'Cadastro'!$A$2:$H$101,4,FALSE),""))</f>
        <v/>
      </c>
      <c r="F625" s="8" t="n"/>
      <c r="G625" s="8" t="n"/>
      <c r="H625" s="8" t="n"/>
      <c r="I625" s="8" t="n"/>
      <c r="J625" s="4" t="n"/>
      <c r="K625" s="15">
        <f>IF(OR(B625="",G625="",I625=""),"",IFERROR((I625-G625)-IF(J625="",0,J625/24),""))</f>
        <v/>
      </c>
      <c r="L625" s="16">
        <f>IF(OR(B625="",F625="",G625=""),"",MAX(0,(G625-F625)*1440))</f>
        <v/>
      </c>
      <c r="M625" s="17">
        <f>IF(B625="","",IF(G625="","Falta",IF(G625&gt;F625+10/1440,"Atraso",IF(I625&lt;H625,"Saída antecipada","Presente"))))</f>
        <v/>
      </c>
      <c r="N625" s="12" t="n"/>
      <c r="O625" s="18">
        <f>IF(OR(B625="",K625=""),"",K625*24*IFERROR(VLOOKUP(B625,'Cadastro'!$A$2:$H$101,7,FALSE),0))</f>
        <v/>
      </c>
      <c r="P625" s="12" t="n"/>
    </row>
    <row r="626">
      <c r="A626" s="6" t="n"/>
      <c r="B626" s="2" t="n"/>
      <c r="C626" s="7">
        <f>IF(B626="","",IFERROR(VLOOKUP(B626,'Cadastro'!$A$2:$H$101,2,FALSE),"Não localizado"))</f>
        <v/>
      </c>
      <c r="D626" s="7">
        <f>IF(B626="","",IFERROR(VLOOKUP(B626,'Cadastro'!$A$2:$H$101,3,FALSE),""))</f>
        <v/>
      </c>
      <c r="E626" s="7">
        <f>IF(B626="","",IFERROR(VLOOKUP(B626,'Cadastro'!$A$2:$H$101,4,FALSE),""))</f>
        <v/>
      </c>
      <c r="F626" s="8" t="n"/>
      <c r="G626" s="8" t="n"/>
      <c r="H626" s="8" t="n"/>
      <c r="I626" s="8" t="n"/>
      <c r="J626" s="4" t="n"/>
      <c r="K626" s="9">
        <f>IF(OR(B626="",G626="",I626=""),"",IFERROR((I626-G626)-IF(J626="",0,J626/24),""))</f>
        <v/>
      </c>
      <c r="L626" s="10">
        <f>IF(OR(B626="",F626="",G626=""),"",MAX(0,(G626-F626)*1440))</f>
        <v/>
      </c>
      <c r="M626" s="11">
        <f>IF(B626="","",IF(G626="","Falta",IF(G626&gt;F626+10/1440,"Atraso",IF(I626&lt;H626,"Saída antecipada","Presente"))))</f>
        <v/>
      </c>
      <c r="N626" s="12" t="n"/>
      <c r="O626" s="13">
        <f>IF(OR(B626="",K626=""),"",K626*24*IFERROR(VLOOKUP(B626,'Cadastro'!$A$2:$H$101,7,FALSE),0))</f>
        <v/>
      </c>
      <c r="P626" s="12" t="n"/>
    </row>
    <row r="627">
      <c r="A627" s="6" t="n"/>
      <c r="B627" s="2" t="n"/>
      <c r="C627" s="14">
        <f>IF(B627="","",IFERROR(VLOOKUP(B627,'Cadastro'!$A$2:$H$101,2,FALSE),"Não localizado"))</f>
        <v/>
      </c>
      <c r="D627" s="14">
        <f>IF(B627="","",IFERROR(VLOOKUP(B627,'Cadastro'!$A$2:$H$101,3,FALSE),""))</f>
        <v/>
      </c>
      <c r="E627" s="14">
        <f>IF(B627="","",IFERROR(VLOOKUP(B627,'Cadastro'!$A$2:$H$101,4,FALSE),""))</f>
        <v/>
      </c>
      <c r="F627" s="8" t="n"/>
      <c r="G627" s="8" t="n"/>
      <c r="H627" s="8" t="n"/>
      <c r="I627" s="8" t="n"/>
      <c r="J627" s="4" t="n"/>
      <c r="K627" s="15">
        <f>IF(OR(B627="",G627="",I627=""),"",IFERROR((I627-G627)-IF(J627="",0,J627/24),""))</f>
        <v/>
      </c>
      <c r="L627" s="16">
        <f>IF(OR(B627="",F627="",G627=""),"",MAX(0,(G627-F627)*1440))</f>
        <v/>
      </c>
      <c r="M627" s="17">
        <f>IF(B627="","",IF(G627="","Falta",IF(G627&gt;F627+10/1440,"Atraso",IF(I627&lt;H627,"Saída antecipada","Presente"))))</f>
        <v/>
      </c>
      <c r="N627" s="12" t="n"/>
      <c r="O627" s="18">
        <f>IF(OR(B627="",K627=""),"",K627*24*IFERROR(VLOOKUP(B627,'Cadastro'!$A$2:$H$101,7,FALSE),0))</f>
        <v/>
      </c>
      <c r="P627" s="12" t="n"/>
    </row>
    <row r="628">
      <c r="A628" s="6" t="n"/>
      <c r="B628" s="2" t="n"/>
      <c r="C628" s="7">
        <f>IF(B628="","",IFERROR(VLOOKUP(B628,'Cadastro'!$A$2:$H$101,2,FALSE),"Não localizado"))</f>
        <v/>
      </c>
      <c r="D628" s="7">
        <f>IF(B628="","",IFERROR(VLOOKUP(B628,'Cadastro'!$A$2:$H$101,3,FALSE),""))</f>
        <v/>
      </c>
      <c r="E628" s="7">
        <f>IF(B628="","",IFERROR(VLOOKUP(B628,'Cadastro'!$A$2:$H$101,4,FALSE),""))</f>
        <v/>
      </c>
      <c r="F628" s="8" t="n"/>
      <c r="G628" s="8" t="n"/>
      <c r="H628" s="8" t="n"/>
      <c r="I628" s="8" t="n"/>
      <c r="J628" s="4" t="n"/>
      <c r="K628" s="9">
        <f>IF(OR(B628="",G628="",I628=""),"",IFERROR((I628-G628)-IF(J628="",0,J628/24),""))</f>
        <v/>
      </c>
      <c r="L628" s="10">
        <f>IF(OR(B628="",F628="",G628=""),"",MAX(0,(G628-F628)*1440))</f>
        <v/>
      </c>
      <c r="M628" s="11">
        <f>IF(B628="","",IF(G628="","Falta",IF(G628&gt;F628+10/1440,"Atraso",IF(I628&lt;H628,"Saída antecipada","Presente"))))</f>
        <v/>
      </c>
      <c r="N628" s="12" t="n"/>
      <c r="O628" s="13">
        <f>IF(OR(B628="",K628=""),"",K628*24*IFERROR(VLOOKUP(B628,'Cadastro'!$A$2:$H$101,7,FALSE),0))</f>
        <v/>
      </c>
      <c r="P628" s="12" t="n"/>
    </row>
    <row r="629">
      <c r="A629" s="6" t="n"/>
      <c r="B629" s="2" t="n"/>
      <c r="C629" s="14">
        <f>IF(B629="","",IFERROR(VLOOKUP(B629,'Cadastro'!$A$2:$H$101,2,FALSE),"Não localizado"))</f>
        <v/>
      </c>
      <c r="D629" s="14">
        <f>IF(B629="","",IFERROR(VLOOKUP(B629,'Cadastro'!$A$2:$H$101,3,FALSE),""))</f>
        <v/>
      </c>
      <c r="E629" s="14">
        <f>IF(B629="","",IFERROR(VLOOKUP(B629,'Cadastro'!$A$2:$H$101,4,FALSE),""))</f>
        <v/>
      </c>
      <c r="F629" s="8" t="n"/>
      <c r="G629" s="8" t="n"/>
      <c r="H629" s="8" t="n"/>
      <c r="I629" s="8" t="n"/>
      <c r="J629" s="4" t="n"/>
      <c r="K629" s="15">
        <f>IF(OR(B629="",G629="",I629=""),"",IFERROR((I629-G629)-IF(J629="",0,J629/24),""))</f>
        <v/>
      </c>
      <c r="L629" s="16">
        <f>IF(OR(B629="",F629="",G629=""),"",MAX(0,(G629-F629)*1440))</f>
        <v/>
      </c>
      <c r="M629" s="17">
        <f>IF(B629="","",IF(G629="","Falta",IF(G629&gt;F629+10/1440,"Atraso",IF(I629&lt;H629,"Saída antecipada","Presente"))))</f>
        <v/>
      </c>
      <c r="N629" s="12" t="n"/>
      <c r="O629" s="18">
        <f>IF(OR(B629="",K629=""),"",K629*24*IFERROR(VLOOKUP(B629,'Cadastro'!$A$2:$H$101,7,FALSE),0))</f>
        <v/>
      </c>
      <c r="P629" s="12" t="n"/>
    </row>
    <row r="630">
      <c r="A630" s="6" t="n"/>
      <c r="B630" s="2" t="n"/>
      <c r="C630" s="7">
        <f>IF(B630="","",IFERROR(VLOOKUP(B630,'Cadastro'!$A$2:$H$101,2,FALSE),"Não localizado"))</f>
        <v/>
      </c>
      <c r="D630" s="7">
        <f>IF(B630="","",IFERROR(VLOOKUP(B630,'Cadastro'!$A$2:$H$101,3,FALSE),""))</f>
        <v/>
      </c>
      <c r="E630" s="7">
        <f>IF(B630="","",IFERROR(VLOOKUP(B630,'Cadastro'!$A$2:$H$101,4,FALSE),""))</f>
        <v/>
      </c>
      <c r="F630" s="8" t="n"/>
      <c r="G630" s="8" t="n"/>
      <c r="H630" s="8" t="n"/>
      <c r="I630" s="8" t="n"/>
      <c r="J630" s="4" t="n"/>
      <c r="K630" s="9">
        <f>IF(OR(B630="",G630="",I630=""),"",IFERROR((I630-G630)-IF(J630="",0,J630/24),""))</f>
        <v/>
      </c>
      <c r="L630" s="10">
        <f>IF(OR(B630="",F630="",G630=""),"",MAX(0,(G630-F630)*1440))</f>
        <v/>
      </c>
      <c r="M630" s="11">
        <f>IF(B630="","",IF(G630="","Falta",IF(G630&gt;F630+10/1440,"Atraso",IF(I630&lt;H630,"Saída antecipada","Presente"))))</f>
        <v/>
      </c>
      <c r="N630" s="12" t="n"/>
      <c r="O630" s="13">
        <f>IF(OR(B630="",K630=""),"",K630*24*IFERROR(VLOOKUP(B630,'Cadastro'!$A$2:$H$101,7,FALSE),0))</f>
        <v/>
      </c>
      <c r="P630" s="12" t="n"/>
    </row>
    <row r="631">
      <c r="A631" s="6" t="n"/>
      <c r="B631" s="2" t="n"/>
      <c r="C631" s="14">
        <f>IF(B631="","",IFERROR(VLOOKUP(B631,'Cadastro'!$A$2:$H$101,2,FALSE),"Não localizado"))</f>
        <v/>
      </c>
      <c r="D631" s="14">
        <f>IF(B631="","",IFERROR(VLOOKUP(B631,'Cadastro'!$A$2:$H$101,3,FALSE),""))</f>
        <v/>
      </c>
      <c r="E631" s="14">
        <f>IF(B631="","",IFERROR(VLOOKUP(B631,'Cadastro'!$A$2:$H$101,4,FALSE),""))</f>
        <v/>
      </c>
      <c r="F631" s="8" t="n"/>
      <c r="G631" s="8" t="n"/>
      <c r="H631" s="8" t="n"/>
      <c r="I631" s="8" t="n"/>
      <c r="J631" s="4" t="n"/>
      <c r="K631" s="15">
        <f>IF(OR(B631="",G631="",I631=""),"",IFERROR((I631-G631)-IF(J631="",0,J631/24),""))</f>
        <v/>
      </c>
      <c r="L631" s="16">
        <f>IF(OR(B631="",F631="",G631=""),"",MAX(0,(G631-F631)*1440))</f>
        <v/>
      </c>
      <c r="M631" s="17">
        <f>IF(B631="","",IF(G631="","Falta",IF(G631&gt;F631+10/1440,"Atraso",IF(I631&lt;H631,"Saída antecipada","Presente"))))</f>
        <v/>
      </c>
      <c r="N631" s="12" t="n"/>
      <c r="O631" s="18">
        <f>IF(OR(B631="",K631=""),"",K631*24*IFERROR(VLOOKUP(B631,'Cadastro'!$A$2:$H$101,7,FALSE),0))</f>
        <v/>
      </c>
      <c r="P631" s="12" t="n"/>
    </row>
    <row r="632">
      <c r="A632" s="6" t="n"/>
      <c r="B632" s="2" t="n"/>
      <c r="C632" s="7">
        <f>IF(B632="","",IFERROR(VLOOKUP(B632,'Cadastro'!$A$2:$H$101,2,FALSE),"Não localizado"))</f>
        <v/>
      </c>
      <c r="D632" s="7">
        <f>IF(B632="","",IFERROR(VLOOKUP(B632,'Cadastro'!$A$2:$H$101,3,FALSE),""))</f>
        <v/>
      </c>
      <c r="E632" s="7">
        <f>IF(B632="","",IFERROR(VLOOKUP(B632,'Cadastro'!$A$2:$H$101,4,FALSE),""))</f>
        <v/>
      </c>
      <c r="F632" s="8" t="n"/>
      <c r="G632" s="8" t="n"/>
      <c r="H632" s="8" t="n"/>
      <c r="I632" s="8" t="n"/>
      <c r="J632" s="4" t="n"/>
      <c r="K632" s="9">
        <f>IF(OR(B632="",G632="",I632=""),"",IFERROR((I632-G632)-IF(J632="",0,J632/24),""))</f>
        <v/>
      </c>
      <c r="L632" s="10">
        <f>IF(OR(B632="",F632="",G632=""),"",MAX(0,(G632-F632)*1440))</f>
        <v/>
      </c>
      <c r="M632" s="11">
        <f>IF(B632="","",IF(G632="","Falta",IF(G632&gt;F632+10/1440,"Atraso",IF(I632&lt;H632,"Saída antecipada","Presente"))))</f>
        <v/>
      </c>
      <c r="N632" s="12" t="n"/>
      <c r="O632" s="13">
        <f>IF(OR(B632="",K632=""),"",K632*24*IFERROR(VLOOKUP(B632,'Cadastro'!$A$2:$H$101,7,FALSE),0))</f>
        <v/>
      </c>
      <c r="P632" s="12" t="n"/>
    </row>
    <row r="633">
      <c r="A633" s="6" t="n"/>
      <c r="B633" s="2" t="n"/>
      <c r="C633" s="14">
        <f>IF(B633="","",IFERROR(VLOOKUP(B633,'Cadastro'!$A$2:$H$101,2,FALSE),"Não localizado"))</f>
        <v/>
      </c>
      <c r="D633" s="14">
        <f>IF(B633="","",IFERROR(VLOOKUP(B633,'Cadastro'!$A$2:$H$101,3,FALSE),""))</f>
        <v/>
      </c>
      <c r="E633" s="14">
        <f>IF(B633="","",IFERROR(VLOOKUP(B633,'Cadastro'!$A$2:$H$101,4,FALSE),""))</f>
        <v/>
      </c>
      <c r="F633" s="8" t="n"/>
      <c r="G633" s="8" t="n"/>
      <c r="H633" s="8" t="n"/>
      <c r="I633" s="8" t="n"/>
      <c r="J633" s="4" t="n"/>
      <c r="K633" s="15">
        <f>IF(OR(B633="",G633="",I633=""),"",IFERROR((I633-G633)-IF(J633="",0,J633/24),""))</f>
        <v/>
      </c>
      <c r="L633" s="16">
        <f>IF(OR(B633="",F633="",G633=""),"",MAX(0,(G633-F633)*1440))</f>
        <v/>
      </c>
      <c r="M633" s="17">
        <f>IF(B633="","",IF(G633="","Falta",IF(G633&gt;F633+10/1440,"Atraso",IF(I633&lt;H633,"Saída antecipada","Presente"))))</f>
        <v/>
      </c>
      <c r="N633" s="12" t="n"/>
      <c r="O633" s="18">
        <f>IF(OR(B633="",K633=""),"",K633*24*IFERROR(VLOOKUP(B633,'Cadastro'!$A$2:$H$101,7,FALSE),0))</f>
        <v/>
      </c>
      <c r="P633" s="12" t="n"/>
    </row>
    <row r="634">
      <c r="A634" s="6" t="n"/>
      <c r="B634" s="2" t="n"/>
      <c r="C634" s="7">
        <f>IF(B634="","",IFERROR(VLOOKUP(B634,'Cadastro'!$A$2:$H$101,2,FALSE),"Não localizado"))</f>
        <v/>
      </c>
      <c r="D634" s="7">
        <f>IF(B634="","",IFERROR(VLOOKUP(B634,'Cadastro'!$A$2:$H$101,3,FALSE),""))</f>
        <v/>
      </c>
      <c r="E634" s="7">
        <f>IF(B634="","",IFERROR(VLOOKUP(B634,'Cadastro'!$A$2:$H$101,4,FALSE),""))</f>
        <v/>
      </c>
      <c r="F634" s="8" t="n"/>
      <c r="G634" s="8" t="n"/>
      <c r="H634" s="8" t="n"/>
      <c r="I634" s="8" t="n"/>
      <c r="J634" s="4" t="n"/>
      <c r="K634" s="9">
        <f>IF(OR(B634="",G634="",I634=""),"",IFERROR((I634-G634)-IF(J634="",0,J634/24),""))</f>
        <v/>
      </c>
      <c r="L634" s="10">
        <f>IF(OR(B634="",F634="",G634=""),"",MAX(0,(G634-F634)*1440))</f>
        <v/>
      </c>
      <c r="M634" s="11">
        <f>IF(B634="","",IF(G634="","Falta",IF(G634&gt;F634+10/1440,"Atraso",IF(I634&lt;H634,"Saída antecipada","Presente"))))</f>
        <v/>
      </c>
      <c r="N634" s="12" t="n"/>
      <c r="O634" s="13">
        <f>IF(OR(B634="",K634=""),"",K634*24*IFERROR(VLOOKUP(B634,'Cadastro'!$A$2:$H$101,7,FALSE),0))</f>
        <v/>
      </c>
      <c r="P634" s="12" t="n"/>
    </row>
    <row r="635">
      <c r="A635" s="6" t="n"/>
      <c r="B635" s="2" t="n"/>
      <c r="C635" s="14">
        <f>IF(B635="","",IFERROR(VLOOKUP(B635,'Cadastro'!$A$2:$H$101,2,FALSE),"Não localizado"))</f>
        <v/>
      </c>
      <c r="D635" s="14">
        <f>IF(B635="","",IFERROR(VLOOKUP(B635,'Cadastro'!$A$2:$H$101,3,FALSE),""))</f>
        <v/>
      </c>
      <c r="E635" s="14">
        <f>IF(B635="","",IFERROR(VLOOKUP(B635,'Cadastro'!$A$2:$H$101,4,FALSE),""))</f>
        <v/>
      </c>
      <c r="F635" s="8" t="n"/>
      <c r="G635" s="8" t="n"/>
      <c r="H635" s="8" t="n"/>
      <c r="I635" s="8" t="n"/>
      <c r="J635" s="4" t="n"/>
      <c r="K635" s="15">
        <f>IF(OR(B635="",G635="",I635=""),"",IFERROR((I635-G635)-IF(J635="",0,J635/24),""))</f>
        <v/>
      </c>
      <c r="L635" s="16">
        <f>IF(OR(B635="",F635="",G635=""),"",MAX(0,(G635-F635)*1440))</f>
        <v/>
      </c>
      <c r="M635" s="17">
        <f>IF(B635="","",IF(G635="","Falta",IF(G635&gt;F635+10/1440,"Atraso",IF(I635&lt;H635,"Saída antecipada","Presente"))))</f>
        <v/>
      </c>
      <c r="N635" s="12" t="n"/>
      <c r="O635" s="18">
        <f>IF(OR(B635="",K635=""),"",K635*24*IFERROR(VLOOKUP(B635,'Cadastro'!$A$2:$H$101,7,FALSE),0))</f>
        <v/>
      </c>
      <c r="P635" s="12" t="n"/>
    </row>
    <row r="636">
      <c r="A636" s="6" t="n"/>
      <c r="B636" s="2" t="n"/>
      <c r="C636" s="7">
        <f>IF(B636="","",IFERROR(VLOOKUP(B636,'Cadastro'!$A$2:$H$101,2,FALSE),"Não localizado"))</f>
        <v/>
      </c>
      <c r="D636" s="7">
        <f>IF(B636="","",IFERROR(VLOOKUP(B636,'Cadastro'!$A$2:$H$101,3,FALSE),""))</f>
        <v/>
      </c>
      <c r="E636" s="7">
        <f>IF(B636="","",IFERROR(VLOOKUP(B636,'Cadastro'!$A$2:$H$101,4,FALSE),""))</f>
        <v/>
      </c>
      <c r="F636" s="8" t="n"/>
      <c r="G636" s="8" t="n"/>
      <c r="H636" s="8" t="n"/>
      <c r="I636" s="8" t="n"/>
      <c r="J636" s="4" t="n"/>
      <c r="K636" s="9">
        <f>IF(OR(B636="",G636="",I636=""),"",IFERROR((I636-G636)-IF(J636="",0,J636/24),""))</f>
        <v/>
      </c>
      <c r="L636" s="10">
        <f>IF(OR(B636="",F636="",G636=""),"",MAX(0,(G636-F636)*1440))</f>
        <v/>
      </c>
      <c r="M636" s="11">
        <f>IF(B636="","",IF(G636="","Falta",IF(G636&gt;F636+10/1440,"Atraso",IF(I636&lt;H636,"Saída antecipada","Presente"))))</f>
        <v/>
      </c>
      <c r="N636" s="12" t="n"/>
      <c r="O636" s="13">
        <f>IF(OR(B636="",K636=""),"",K636*24*IFERROR(VLOOKUP(B636,'Cadastro'!$A$2:$H$101,7,FALSE),0))</f>
        <v/>
      </c>
      <c r="P636" s="12" t="n"/>
    </row>
    <row r="637">
      <c r="A637" s="6" t="n"/>
      <c r="B637" s="2" t="n"/>
      <c r="C637" s="14">
        <f>IF(B637="","",IFERROR(VLOOKUP(B637,'Cadastro'!$A$2:$H$101,2,FALSE),"Não localizado"))</f>
        <v/>
      </c>
      <c r="D637" s="14">
        <f>IF(B637="","",IFERROR(VLOOKUP(B637,'Cadastro'!$A$2:$H$101,3,FALSE),""))</f>
        <v/>
      </c>
      <c r="E637" s="14">
        <f>IF(B637="","",IFERROR(VLOOKUP(B637,'Cadastro'!$A$2:$H$101,4,FALSE),""))</f>
        <v/>
      </c>
      <c r="F637" s="8" t="n"/>
      <c r="G637" s="8" t="n"/>
      <c r="H637" s="8" t="n"/>
      <c r="I637" s="8" t="n"/>
      <c r="J637" s="4" t="n"/>
      <c r="K637" s="15">
        <f>IF(OR(B637="",G637="",I637=""),"",IFERROR((I637-G637)-IF(J637="",0,J637/24),""))</f>
        <v/>
      </c>
      <c r="L637" s="16">
        <f>IF(OR(B637="",F637="",G637=""),"",MAX(0,(G637-F637)*1440))</f>
        <v/>
      </c>
      <c r="M637" s="17">
        <f>IF(B637="","",IF(G637="","Falta",IF(G637&gt;F637+10/1440,"Atraso",IF(I637&lt;H637,"Saída antecipada","Presente"))))</f>
        <v/>
      </c>
      <c r="N637" s="12" t="n"/>
      <c r="O637" s="18">
        <f>IF(OR(B637="",K637=""),"",K637*24*IFERROR(VLOOKUP(B637,'Cadastro'!$A$2:$H$101,7,FALSE),0))</f>
        <v/>
      </c>
      <c r="P637" s="12" t="n"/>
    </row>
    <row r="638">
      <c r="A638" s="6" t="n"/>
      <c r="B638" s="2" t="n"/>
      <c r="C638" s="7">
        <f>IF(B638="","",IFERROR(VLOOKUP(B638,'Cadastro'!$A$2:$H$101,2,FALSE),"Não localizado"))</f>
        <v/>
      </c>
      <c r="D638" s="7">
        <f>IF(B638="","",IFERROR(VLOOKUP(B638,'Cadastro'!$A$2:$H$101,3,FALSE),""))</f>
        <v/>
      </c>
      <c r="E638" s="7">
        <f>IF(B638="","",IFERROR(VLOOKUP(B638,'Cadastro'!$A$2:$H$101,4,FALSE),""))</f>
        <v/>
      </c>
      <c r="F638" s="8" t="n"/>
      <c r="G638" s="8" t="n"/>
      <c r="H638" s="8" t="n"/>
      <c r="I638" s="8" t="n"/>
      <c r="J638" s="4" t="n"/>
      <c r="K638" s="9">
        <f>IF(OR(B638="",G638="",I638=""),"",IFERROR((I638-G638)-IF(J638="",0,J638/24),""))</f>
        <v/>
      </c>
      <c r="L638" s="10">
        <f>IF(OR(B638="",F638="",G638=""),"",MAX(0,(G638-F638)*1440))</f>
        <v/>
      </c>
      <c r="M638" s="11">
        <f>IF(B638="","",IF(G638="","Falta",IF(G638&gt;F638+10/1440,"Atraso",IF(I638&lt;H638,"Saída antecipada","Presente"))))</f>
        <v/>
      </c>
      <c r="N638" s="12" t="n"/>
      <c r="O638" s="13">
        <f>IF(OR(B638="",K638=""),"",K638*24*IFERROR(VLOOKUP(B638,'Cadastro'!$A$2:$H$101,7,FALSE),0))</f>
        <v/>
      </c>
      <c r="P638" s="12" t="n"/>
    </row>
    <row r="639">
      <c r="A639" s="6" t="n"/>
      <c r="B639" s="2" t="n"/>
      <c r="C639" s="14">
        <f>IF(B639="","",IFERROR(VLOOKUP(B639,'Cadastro'!$A$2:$H$101,2,FALSE),"Não localizado"))</f>
        <v/>
      </c>
      <c r="D639" s="14">
        <f>IF(B639="","",IFERROR(VLOOKUP(B639,'Cadastro'!$A$2:$H$101,3,FALSE),""))</f>
        <v/>
      </c>
      <c r="E639" s="14">
        <f>IF(B639="","",IFERROR(VLOOKUP(B639,'Cadastro'!$A$2:$H$101,4,FALSE),""))</f>
        <v/>
      </c>
      <c r="F639" s="8" t="n"/>
      <c r="G639" s="8" t="n"/>
      <c r="H639" s="8" t="n"/>
      <c r="I639" s="8" t="n"/>
      <c r="J639" s="4" t="n"/>
      <c r="K639" s="15">
        <f>IF(OR(B639="",G639="",I639=""),"",IFERROR((I639-G639)-IF(J639="",0,J639/24),""))</f>
        <v/>
      </c>
      <c r="L639" s="16">
        <f>IF(OR(B639="",F639="",G639=""),"",MAX(0,(G639-F639)*1440))</f>
        <v/>
      </c>
      <c r="M639" s="17">
        <f>IF(B639="","",IF(G639="","Falta",IF(G639&gt;F639+10/1440,"Atraso",IF(I639&lt;H639,"Saída antecipada","Presente"))))</f>
        <v/>
      </c>
      <c r="N639" s="12" t="n"/>
      <c r="O639" s="18">
        <f>IF(OR(B639="",K639=""),"",K639*24*IFERROR(VLOOKUP(B639,'Cadastro'!$A$2:$H$101,7,FALSE),0))</f>
        <v/>
      </c>
      <c r="P639" s="12" t="n"/>
    </row>
    <row r="640">
      <c r="A640" s="6" t="n"/>
      <c r="B640" s="2" t="n"/>
      <c r="C640" s="7">
        <f>IF(B640="","",IFERROR(VLOOKUP(B640,'Cadastro'!$A$2:$H$101,2,FALSE),"Não localizado"))</f>
        <v/>
      </c>
      <c r="D640" s="7">
        <f>IF(B640="","",IFERROR(VLOOKUP(B640,'Cadastro'!$A$2:$H$101,3,FALSE),""))</f>
        <v/>
      </c>
      <c r="E640" s="7">
        <f>IF(B640="","",IFERROR(VLOOKUP(B640,'Cadastro'!$A$2:$H$101,4,FALSE),""))</f>
        <v/>
      </c>
      <c r="F640" s="8" t="n"/>
      <c r="G640" s="8" t="n"/>
      <c r="H640" s="8" t="n"/>
      <c r="I640" s="8" t="n"/>
      <c r="J640" s="4" t="n"/>
      <c r="K640" s="9">
        <f>IF(OR(B640="",G640="",I640=""),"",IFERROR((I640-G640)-IF(J640="",0,J640/24),""))</f>
        <v/>
      </c>
      <c r="L640" s="10">
        <f>IF(OR(B640="",F640="",G640=""),"",MAX(0,(G640-F640)*1440))</f>
        <v/>
      </c>
      <c r="M640" s="11">
        <f>IF(B640="","",IF(G640="","Falta",IF(G640&gt;F640+10/1440,"Atraso",IF(I640&lt;H640,"Saída antecipada","Presente"))))</f>
        <v/>
      </c>
      <c r="N640" s="12" t="n"/>
      <c r="O640" s="13">
        <f>IF(OR(B640="",K640=""),"",K640*24*IFERROR(VLOOKUP(B640,'Cadastro'!$A$2:$H$101,7,FALSE),0))</f>
        <v/>
      </c>
      <c r="P640" s="12" t="n"/>
    </row>
    <row r="641">
      <c r="A641" s="6" t="n"/>
      <c r="B641" s="2" t="n"/>
      <c r="C641" s="14">
        <f>IF(B641="","",IFERROR(VLOOKUP(B641,'Cadastro'!$A$2:$H$101,2,FALSE),"Não localizado"))</f>
        <v/>
      </c>
      <c r="D641" s="14">
        <f>IF(B641="","",IFERROR(VLOOKUP(B641,'Cadastro'!$A$2:$H$101,3,FALSE),""))</f>
        <v/>
      </c>
      <c r="E641" s="14">
        <f>IF(B641="","",IFERROR(VLOOKUP(B641,'Cadastro'!$A$2:$H$101,4,FALSE),""))</f>
        <v/>
      </c>
      <c r="F641" s="8" t="n"/>
      <c r="G641" s="8" t="n"/>
      <c r="H641" s="8" t="n"/>
      <c r="I641" s="8" t="n"/>
      <c r="J641" s="4" t="n"/>
      <c r="K641" s="15">
        <f>IF(OR(B641="",G641="",I641=""),"",IFERROR((I641-G641)-IF(J641="",0,J641/24),""))</f>
        <v/>
      </c>
      <c r="L641" s="16">
        <f>IF(OR(B641="",F641="",G641=""),"",MAX(0,(G641-F641)*1440))</f>
        <v/>
      </c>
      <c r="M641" s="17">
        <f>IF(B641="","",IF(G641="","Falta",IF(G641&gt;F641+10/1440,"Atraso",IF(I641&lt;H641,"Saída antecipada","Presente"))))</f>
        <v/>
      </c>
      <c r="N641" s="12" t="n"/>
      <c r="O641" s="18">
        <f>IF(OR(B641="",K641=""),"",K641*24*IFERROR(VLOOKUP(B641,'Cadastro'!$A$2:$H$101,7,FALSE),0))</f>
        <v/>
      </c>
      <c r="P641" s="12" t="n"/>
    </row>
    <row r="642">
      <c r="A642" s="6" t="n"/>
      <c r="B642" s="2" t="n"/>
      <c r="C642" s="7">
        <f>IF(B642="","",IFERROR(VLOOKUP(B642,'Cadastro'!$A$2:$H$101,2,FALSE),"Não localizado"))</f>
        <v/>
      </c>
      <c r="D642" s="7">
        <f>IF(B642="","",IFERROR(VLOOKUP(B642,'Cadastro'!$A$2:$H$101,3,FALSE),""))</f>
        <v/>
      </c>
      <c r="E642" s="7">
        <f>IF(B642="","",IFERROR(VLOOKUP(B642,'Cadastro'!$A$2:$H$101,4,FALSE),""))</f>
        <v/>
      </c>
      <c r="F642" s="8" t="n"/>
      <c r="G642" s="8" t="n"/>
      <c r="H642" s="8" t="n"/>
      <c r="I642" s="8" t="n"/>
      <c r="J642" s="4" t="n"/>
      <c r="K642" s="9">
        <f>IF(OR(B642="",G642="",I642=""),"",IFERROR((I642-G642)-IF(J642="",0,J642/24),""))</f>
        <v/>
      </c>
      <c r="L642" s="10">
        <f>IF(OR(B642="",F642="",G642=""),"",MAX(0,(G642-F642)*1440))</f>
        <v/>
      </c>
      <c r="M642" s="11">
        <f>IF(B642="","",IF(G642="","Falta",IF(G642&gt;F642+10/1440,"Atraso",IF(I642&lt;H642,"Saída antecipada","Presente"))))</f>
        <v/>
      </c>
      <c r="N642" s="12" t="n"/>
      <c r="O642" s="13">
        <f>IF(OR(B642="",K642=""),"",K642*24*IFERROR(VLOOKUP(B642,'Cadastro'!$A$2:$H$101,7,FALSE),0))</f>
        <v/>
      </c>
      <c r="P642" s="12" t="n"/>
    </row>
    <row r="643">
      <c r="A643" s="6" t="n"/>
      <c r="B643" s="2" t="n"/>
      <c r="C643" s="14">
        <f>IF(B643="","",IFERROR(VLOOKUP(B643,'Cadastro'!$A$2:$H$101,2,FALSE),"Não localizado"))</f>
        <v/>
      </c>
      <c r="D643" s="14">
        <f>IF(B643="","",IFERROR(VLOOKUP(B643,'Cadastro'!$A$2:$H$101,3,FALSE),""))</f>
        <v/>
      </c>
      <c r="E643" s="14">
        <f>IF(B643="","",IFERROR(VLOOKUP(B643,'Cadastro'!$A$2:$H$101,4,FALSE),""))</f>
        <v/>
      </c>
      <c r="F643" s="8" t="n"/>
      <c r="G643" s="8" t="n"/>
      <c r="H643" s="8" t="n"/>
      <c r="I643" s="8" t="n"/>
      <c r="J643" s="4" t="n"/>
      <c r="K643" s="15">
        <f>IF(OR(B643="",G643="",I643=""),"",IFERROR((I643-G643)-IF(J643="",0,J643/24),""))</f>
        <v/>
      </c>
      <c r="L643" s="16">
        <f>IF(OR(B643="",F643="",G643=""),"",MAX(0,(G643-F643)*1440))</f>
        <v/>
      </c>
      <c r="M643" s="17">
        <f>IF(B643="","",IF(G643="","Falta",IF(G643&gt;F643+10/1440,"Atraso",IF(I643&lt;H643,"Saída antecipada","Presente"))))</f>
        <v/>
      </c>
      <c r="N643" s="12" t="n"/>
      <c r="O643" s="18">
        <f>IF(OR(B643="",K643=""),"",K643*24*IFERROR(VLOOKUP(B643,'Cadastro'!$A$2:$H$101,7,FALSE),0))</f>
        <v/>
      </c>
      <c r="P643" s="12" t="n"/>
    </row>
    <row r="644">
      <c r="A644" s="6" t="n"/>
      <c r="B644" s="2" t="n"/>
      <c r="C644" s="7">
        <f>IF(B644="","",IFERROR(VLOOKUP(B644,'Cadastro'!$A$2:$H$101,2,FALSE),"Não localizado"))</f>
        <v/>
      </c>
      <c r="D644" s="7">
        <f>IF(B644="","",IFERROR(VLOOKUP(B644,'Cadastro'!$A$2:$H$101,3,FALSE),""))</f>
        <v/>
      </c>
      <c r="E644" s="7">
        <f>IF(B644="","",IFERROR(VLOOKUP(B644,'Cadastro'!$A$2:$H$101,4,FALSE),""))</f>
        <v/>
      </c>
      <c r="F644" s="8" t="n"/>
      <c r="G644" s="8" t="n"/>
      <c r="H644" s="8" t="n"/>
      <c r="I644" s="8" t="n"/>
      <c r="J644" s="4" t="n"/>
      <c r="K644" s="9">
        <f>IF(OR(B644="",G644="",I644=""),"",IFERROR((I644-G644)-IF(J644="",0,J644/24),""))</f>
        <v/>
      </c>
      <c r="L644" s="10">
        <f>IF(OR(B644="",F644="",G644=""),"",MAX(0,(G644-F644)*1440))</f>
        <v/>
      </c>
      <c r="M644" s="11">
        <f>IF(B644="","",IF(G644="","Falta",IF(G644&gt;F644+10/1440,"Atraso",IF(I644&lt;H644,"Saída antecipada","Presente"))))</f>
        <v/>
      </c>
      <c r="N644" s="12" t="n"/>
      <c r="O644" s="13">
        <f>IF(OR(B644="",K644=""),"",K644*24*IFERROR(VLOOKUP(B644,'Cadastro'!$A$2:$H$101,7,FALSE),0))</f>
        <v/>
      </c>
      <c r="P644" s="12" t="n"/>
    </row>
    <row r="645">
      <c r="A645" s="6" t="n"/>
      <c r="B645" s="2" t="n"/>
      <c r="C645" s="14">
        <f>IF(B645="","",IFERROR(VLOOKUP(B645,'Cadastro'!$A$2:$H$101,2,FALSE),"Não localizado"))</f>
        <v/>
      </c>
      <c r="D645" s="14">
        <f>IF(B645="","",IFERROR(VLOOKUP(B645,'Cadastro'!$A$2:$H$101,3,FALSE),""))</f>
        <v/>
      </c>
      <c r="E645" s="14">
        <f>IF(B645="","",IFERROR(VLOOKUP(B645,'Cadastro'!$A$2:$H$101,4,FALSE),""))</f>
        <v/>
      </c>
      <c r="F645" s="8" t="n"/>
      <c r="G645" s="8" t="n"/>
      <c r="H645" s="8" t="n"/>
      <c r="I645" s="8" t="n"/>
      <c r="J645" s="4" t="n"/>
      <c r="K645" s="15">
        <f>IF(OR(B645="",G645="",I645=""),"",IFERROR((I645-G645)-IF(J645="",0,J645/24),""))</f>
        <v/>
      </c>
      <c r="L645" s="16">
        <f>IF(OR(B645="",F645="",G645=""),"",MAX(0,(G645-F645)*1440))</f>
        <v/>
      </c>
      <c r="M645" s="17">
        <f>IF(B645="","",IF(G645="","Falta",IF(G645&gt;F645+10/1440,"Atraso",IF(I645&lt;H645,"Saída antecipada","Presente"))))</f>
        <v/>
      </c>
      <c r="N645" s="12" t="n"/>
      <c r="O645" s="18">
        <f>IF(OR(B645="",K645=""),"",K645*24*IFERROR(VLOOKUP(B645,'Cadastro'!$A$2:$H$101,7,FALSE),0))</f>
        <v/>
      </c>
      <c r="P645" s="12" t="n"/>
    </row>
    <row r="646">
      <c r="A646" s="6" t="n"/>
      <c r="B646" s="2" t="n"/>
      <c r="C646" s="7">
        <f>IF(B646="","",IFERROR(VLOOKUP(B646,'Cadastro'!$A$2:$H$101,2,FALSE),"Não localizado"))</f>
        <v/>
      </c>
      <c r="D646" s="7">
        <f>IF(B646="","",IFERROR(VLOOKUP(B646,'Cadastro'!$A$2:$H$101,3,FALSE),""))</f>
        <v/>
      </c>
      <c r="E646" s="7">
        <f>IF(B646="","",IFERROR(VLOOKUP(B646,'Cadastro'!$A$2:$H$101,4,FALSE),""))</f>
        <v/>
      </c>
      <c r="F646" s="8" t="n"/>
      <c r="G646" s="8" t="n"/>
      <c r="H646" s="8" t="n"/>
      <c r="I646" s="8" t="n"/>
      <c r="J646" s="4" t="n"/>
      <c r="K646" s="9">
        <f>IF(OR(B646="",G646="",I646=""),"",IFERROR((I646-G646)-IF(J646="",0,J646/24),""))</f>
        <v/>
      </c>
      <c r="L646" s="10">
        <f>IF(OR(B646="",F646="",G646=""),"",MAX(0,(G646-F646)*1440))</f>
        <v/>
      </c>
      <c r="M646" s="11">
        <f>IF(B646="","",IF(G646="","Falta",IF(G646&gt;F646+10/1440,"Atraso",IF(I646&lt;H646,"Saída antecipada","Presente"))))</f>
        <v/>
      </c>
      <c r="N646" s="12" t="n"/>
      <c r="O646" s="13">
        <f>IF(OR(B646="",K646=""),"",K646*24*IFERROR(VLOOKUP(B646,'Cadastro'!$A$2:$H$101,7,FALSE),0))</f>
        <v/>
      </c>
      <c r="P646" s="12" t="n"/>
    </row>
    <row r="647">
      <c r="A647" s="6" t="n"/>
      <c r="B647" s="2" t="n"/>
      <c r="C647" s="14">
        <f>IF(B647="","",IFERROR(VLOOKUP(B647,'Cadastro'!$A$2:$H$101,2,FALSE),"Não localizado"))</f>
        <v/>
      </c>
      <c r="D647" s="14">
        <f>IF(B647="","",IFERROR(VLOOKUP(B647,'Cadastro'!$A$2:$H$101,3,FALSE),""))</f>
        <v/>
      </c>
      <c r="E647" s="14">
        <f>IF(B647="","",IFERROR(VLOOKUP(B647,'Cadastro'!$A$2:$H$101,4,FALSE),""))</f>
        <v/>
      </c>
      <c r="F647" s="8" t="n"/>
      <c r="G647" s="8" t="n"/>
      <c r="H647" s="8" t="n"/>
      <c r="I647" s="8" t="n"/>
      <c r="J647" s="4" t="n"/>
      <c r="K647" s="15">
        <f>IF(OR(B647="",G647="",I647=""),"",IFERROR((I647-G647)-IF(J647="",0,J647/24),""))</f>
        <v/>
      </c>
      <c r="L647" s="16">
        <f>IF(OR(B647="",F647="",G647=""),"",MAX(0,(G647-F647)*1440))</f>
        <v/>
      </c>
      <c r="M647" s="17">
        <f>IF(B647="","",IF(G647="","Falta",IF(G647&gt;F647+10/1440,"Atraso",IF(I647&lt;H647,"Saída antecipada","Presente"))))</f>
        <v/>
      </c>
      <c r="N647" s="12" t="n"/>
      <c r="O647" s="18">
        <f>IF(OR(B647="",K647=""),"",K647*24*IFERROR(VLOOKUP(B647,'Cadastro'!$A$2:$H$101,7,FALSE),0))</f>
        <v/>
      </c>
      <c r="P647" s="12" t="n"/>
    </row>
    <row r="648">
      <c r="A648" s="6" t="n"/>
      <c r="B648" s="2" t="n"/>
      <c r="C648" s="7">
        <f>IF(B648="","",IFERROR(VLOOKUP(B648,'Cadastro'!$A$2:$H$101,2,FALSE),"Não localizado"))</f>
        <v/>
      </c>
      <c r="D648" s="7">
        <f>IF(B648="","",IFERROR(VLOOKUP(B648,'Cadastro'!$A$2:$H$101,3,FALSE),""))</f>
        <v/>
      </c>
      <c r="E648" s="7">
        <f>IF(B648="","",IFERROR(VLOOKUP(B648,'Cadastro'!$A$2:$H$101,4,FALSE),""))</f>
        <v/>
      </c>
      <c r="F648" s="8" t="n"/>
      <c r="G648" s="8" t="n"/>
      <c r="H648" s="8" t="n"/>
      <c r="I648" s="8" t="n"/>
      <c r="J648" s="4" t="n"/>
      <c r="K648" s="9">
        <f>IF(OR(B648="",G648="",I648=""),"",IFERROR((I648-G648)-IF(J648="",0,J648/24),""))</f>
        <v/>
      </c>
      <c r="L648" s="10">
        <f>IF(OR(B648="",F648="",G648=""),"",MAX(0,(G648-F648)*1440))</f>
        <v/>
      </c>
      <c r="M648" s="11">
        <f>IF(B648="","",IF(G648="","Falta",IF(G648&gt;F648+10/1440,"Atraso",IF(I648&lt;H648,"Saída antecipada","Presente"))))</f>
        <v/>
      </c>
      <c r="N648" s="12" t="n"/>
      <c r="O648" s="13">
        <f>IF(OR(B648="",K648=""),"",K648*24*IFERROR(VLOOKUP(B648,'Cadastro'!$A$2:$H$101,7,FALSE),0))</f>
        <v/>
      </c>
      <c r="P648" s="12" t="n"/>
    </row>
    <row r="649">
      <c r="A649" s="6" t="n"/>
      <c r="B649" s="2" t="n"/>
      <c r="C649" s="14">
        <f>IF(B649="","",IFERROR(VLOOKUP(B649,'Cadastro'!$A$2:$H$101,2,FALSE),"Não localizado"))</f>
        <v/>
      </c>
      <c r="D649" s="14">
        <f>IF(B649="","",IFERROR(VLOOKUP(B649,'Cadastro'!$A$2:$H$101,3,FALSE),""))</f>
        <v/>
      </c>
      <c r="E649" s="14">
        <f>IF(B649="","",IFERROR(VLOOKUP(B649,'Cadastro'!$A$2:$H$101,4,FALSE),""))</f>
        <v/>
      </c>
      <c r="F649" s="8" t="n"/>
      <c r="G649" s="8" t="n"/>
      <c r="H649" s="8" t="n"/>
      <c r="I649" s="8" t="n"/>
      <c r="J649" s="4" t="n"/>
      <c r="K649" s="15">
        <f>IF(OR(B649="",G649="",I649=""),"",IFERROR((I649-G649)-IF(J649="",0,J649/24),""))</f>
        <v/>
      </c>
      <c r="L649" s="16">
        <f>IF(OR(B649="",F649="",G649=""),"",MAX(0,(G649-F649)*1440))</f>
        <v/>
      </c>
      <c r="M649" s="17">
        <f>IF(B649="","",IF(G649="","Falta",IF(G649&gt;F649+10/1440,"Atraso",IF(I649&lt;H649,"Saída antecipada","Presente"))))</f>
        <v/>
      </c>
      <c r="N649" s="12" t="n"/>
      <c r="O649" s="18">
        <f>IF(OR(B649="",K649=""),"",K649*24*IFERROR(VLOOKUP(B649,'Cadastro'!$A$2:$H$101,7,FALSE),0))</f>
        <v/>
      </c>
      <c r="P649" s="12" t="n"/>
    </row>
    <row r="650">
      <c r="A650" s="6" t="n"/>
      <c r="B650" s="2" t="n"/>
      <c r="C650" s="7">
        <f>IF(B650="","",IFERROR(VLOOKUP(B650,'Cadastro'!$A$2:$H$101,2,FALSE),"Não localizado"))</f>
        <v/>
      </c>
      <c r="D650" s="7">
        <f>IF(B650="","",IFERROR(VLOOKUP(B650,'Cadastro'!$A$2:$H$101,3,FALSE),""))</f>
        <v/>
      </c>
      <c r="E650" s="7">
        <f>IF(B650="","",IFERROR(VLOOKUP(B650,'Cadastro'!$A$2:$H$101,4,FALSE),""))</f>
        <v/>
      </c>
      <c r="F650" s="8" t="n"/>
      <c r="G650" s="8" t="n"/>
      <c r="H650" s="8" t="n"/>
      <c r="I650" s="8" t="n"/>
      <c r="J650" s="4" t="n"/>
      <c r="K650" s="9">
        <f>IF(OR(B650="",G650="",I650=""),"",IFERROR((I650-G650)-IF(J650="",0,J650/24),""))</f>
        <v/>
      </c>
      <c r="L650" s="10">
        <f>IF(OR(B650="",F650="",G650=""),"",MAX(0,(G650-F650)*1440))</f>
        <v/>
      </c>
      <c r="M650" s="11">
        <f>IF(B650="","",IF(G650="","Falta",IF(G650&gt;F650+10/1440,"Atraso",IF(I650&lt;H650,"Saída antecipada","Presente"))))</f>
        <v/>
      </c>
      <c r="N650" s="12" t="n"/>
      <c r="O650" s="13">
        <f>IF(OR(B650="",K650=""),"",K650*24*IFERROR(VLOOKUP(B650,'Cadastro'!$A$2:$H$101,7,FALSE),0))</f>
        <v/>
      </c>
      <c r="P650" s="12" t="n"/>
    </row>
    <row r="651">
      <c r="A651" s="6" t="n"/>
      <c r="B651" s="2" t="n"/>
      <c r="C651" s="14">
        <f>IF(B651="","",IFERROR(VLOOKUP(B651,'Cadastro'!$A$2:$H$101,2,FALSE),"Não localizado"))</f>
        <v/>
      </c>
      <c r="D651" s="14">
        <f>IF(B651="","",IFERROR(VLOOKUP(B651,'Cadastro'!$A$2:$H$101,3,FALSE),""))</f>
        <v/>
      </c>
      <c r="E651" s="14">
        <f>IF(B651="","",IFERROR(VLOOKUP(B651,'Cadastro'!$A$2:$H$101,4,FALSE),""))</f>
        <v/>
      </c>
      <c r="F651" s="8" t="n"/>
      <c r="G651" s="8" t="n"/>
      <c r="H651" s="8" t="n"/>
      <c r="I651" s="8" t="n"/>
      <c r="J651" s="4" t="n"/>
      <c r="K651" s="15">
        <f>IF(OR(B651="",G651="",I651=""),"",IFERROR((I651-G651)-IF(J651="",0,J651/24),""))</f>
        <v/>
      </c>
      <c r="L651" s="16">
        <f>IF(OR(B651="",F651="",G651=""),"",MAX(0,(G651-F651)*1440))</f>
        <v/>
      </c>
      <c r="M651" s="17">
        <f>IF(B651="","",IF(G651="","Falta",IF(G651&gt;F651+10/1440,"Atraso",IF(I651&lt;H651,"Saída antecipada","Presente"))))</f>
        <v/>
      </c>
      <c r="N651" s="12" t="n"/>
      <c r="O651" s="18">
        <f>IF(OR(B651="",K651=""),"",K651*24*IFERROR(VLOOKUP(B651,'Cadastro'!$A$2:$H$101,7,FALSE),0))</f>
        <v/>
      </c>
      <c r="P651" s="12" t="n"/>
    </row>
    <row r="652">
      <c r="A652" s="6" t="n"/>
      <c r="B652" s="2" t="n"/>
      <c r="C652" s="7">
        <f>IF(B652="","",IFERROR(VLOOKUP(B652,'Cadastro'!$A$2:$H$101,2,FALSE),"Não localizado"))</f>
        <v/>
      </c>
      <c r="D652" s="7">
        <f>IF(B652="","",IFERROR(VLOOKUP(B652,'Cadastro'!$A$2:$H$101,3,FALSE),""))</f>
        <v/>
      </c>
      <c r="E652" s="7">
        <f>IF(B652="","",IFERROR(VLOOKUP(B652,'Cadastro'!$A$2:$H$101,4,FALSE),""))</f>
        <v/>
      </c>
      <c r="F652" s="8" t="n"/>
      <c r="G652" s="8" t="n"/>
      <c r="H652" s="8" t="n"/>
      <c r="I652" s="8" t="n"/>
      <c r="J652" s="4" t="n"/>
      <c r="K652" s="9">
        <f>IF(OR(B652="",G652="",I652=""),"",IFERROR((I652-G652)-IF(J652="",0,J652/24),""))</f>
        <v/>
      </c>
      <c r="L652" s="10">
        <f>IF(OR(B652="",F652="",G652=""),"",MAX(0,(G652-F652)*1440))</f>
        <v/>
      </c>
      <c r="M652" s="11">
        <f>IF(B652="","",IF(G652="","Falta",IF(G652&gt;F652+10/1440,"Atraso",IF(I652&lt;H652,"Saída antecipada","Presente"))))</f>
        <v/>
      </c>
      <c r="N652" s="12" t="n"/>
      <c r="O652" s="13">
        <f>IF(OR(B652="",K652=""),"",K652*24*IFERROR(VLOOKUP(B652,'Cadastro'!$A$2:$H$101,7,FALSE),0))</f>
        <v/>
      </c>
      <c r="P652" s="12" t="n"/>
    </row>
    <row r="653">
      <c r="A653" s="6" t="n"/>
      <c r="B653" s="2" t="n"/>
      <c r="C653" s="14">
        <f>IF(B653="","",IFERROR(VLOOKUP(B653,'Cadastro'!$A$2:$H$101,2,FALSE),"Não localizado"))</f>
        <v/>
      </c>
      <c r="D653" s="14">
        <f>IF(B653="","",IFERROR(VLOOKUP(B653,'Cadastro'!$A$2:$H$101,3,FALSE),""))</f>
        <v/>
      </c>
      <c r="E653" s="14">
        <f>IF(B653="","",IFERROR(VLOOKUP(B653,'Cadastro'!$A$2:$H$101,4,FALSE),""))</f>
        <v/>
      </c>
      <c r="F653" s="8" t="n"/>
      <c r="G653" s="8" t="n"/>
      <c r="H653" s="8" t="n"/>
      <c r="I653" s="8" t="n"/>
      <c r="J653" s="4" t="n"/>
      <c r="K653" s="15">
        <f>IF(OR(B653="",G653="",I653=""),"",IFERROR((I653-G653)-IF(J653="",0,J653/24),""))</f>
        <v/>
      </c>
      <c r="L653" s="16">
        <f>IF(OR(B653="",F653="",G653=""),"",MAX(0,(G653-F653)*1440))</f>
        <v/>
      </c>
      <c r="M653" s="17">
        <f>IF(B653="","",IF(G653="","Falta",IF(G653&gt;F653+10/1440,"Atraso",IF(I653&lt;H653,"Saída antecipada","Presente"))))</f>
        <v/>
      </c>
      <c r="N653" s="12" t="n"/>
      <c r="O653" s="18">
        <f>IF(OR(B653="",K653=""),"",K653*24*IFERROR(VLOOKUP(B653,'Cadastro'!$A$2:$H$101,7,FALSE),0))</f>
        <v/>
      </c>
      <c r="P653" s="12" t="n"/>
    </row>
    <row r="654">
      <c r="A654" s="6" t="n"/>
      <c r="B654" s="2" t="n"/>
      <c r="C654" s="7">
        <f>IF(B654="","",IFERROR(VLOOKUP(B654,'Cadastro'!$A$2:$H$101,2,FALSE),"Não localizado"))</f>
        <v/>
      </c>
      <c r="D654" s="7">
        <f>IF(B654="","",IFERROR(VLOOKUP(B654,'Cadastro'!$A$2:$H$101,3,FALSE),""))</f>
        <v/>
      </c>
      <c r="E654" s="7">
        <f>IF(B654="","",IFERROR(VLOOKUP(B654,'Cadastro'!$A$2:$H$101,4,FALSE),""))</f>
        <v/>
      </c>
      <c r="F654" s="8" t="n"/>
      <c r="G654" s="8" t="n"/>
      <c r="H654" s="8" t="n"/>
      <c r="I654" s="8" t="n"/>
      <c r="J654" s="4" t="n"/>
      <c r="K654" s="9">
        <f>IF(OR(B654="",G654="",I654=""),"",IFERROR((I654-G654)-IF(J654="",0,J654/24),""))</f>
        <v/>
      </c>
      <c r="L654" s="10">
        <f>IF(OR(B654="",F654="",G654=""),"",MAX(0,(G654-F654)*1440))</f>
        <v/>
      </c>
      <c r="M654" s="11">
        <f>IF(B654="","",IF(G654="","Falta",IF(G654&gt;F654+10/1440,"Atraso",IF(I654&lt;H654,"Saída antecipada","Presente"))))</f>
        <v/>
      </c>
      <c r="N654" s="12" t="n"/>
      <c r="O654" s="13">
        <f>IF(OR(B654="",K654=""),"",K654*24*IFERROR(VLOOKUP(B654,'Cadastro'!$A$2:$H$101,7,FALSE),0))</f>
        <v/>
      </c>
      <c r="P654" s="12" t="n"/>
    </row>
    <row r="655">
      <c r="A655" s="6" t="n"/>
      <c r="B655" s="2" t="n"/>
      <c r="C655" s="14">
        <f>IF(B655="","",IFERROR(VLOOKUP(B655,'Cadastro'!$A$2:$H$101,2,FALSE),"Não localizado"))</f>
        <v/>
      </c>
      <c r="D655" s="14">
        <f>IF(B655="","",IFERROR(VLOOKUP(B655,'Cadastro'!$A$2:$H$101,3,FALSE),""))</f>
        <v/>
      </c>
      <c r="E655" s="14">
        <f>IF(B655="","",IFERROR(VLOOKUP(B655,'Cadastro'!$A$2:$H$101,4,FALSE),""))</f>
        <v/>
      </c>
      <c r="F655" s="8" t="n"/>
      <c r="G655" s="8" t="n"/>
      <c r="H655" s="8" t="n"/>
      <c r="I655" s="8" t="n"/>
      <c r="J655" s="4" t="n"/>
      <c r="K655" s="15">
        <f>IF(OR(B655="",G655="",I655=""),"",IFERROR((I655-G655)-IF(J655="",0,J655/24),""))</f>
        <v/>
      </c>
      <c r="L655" s="16">
        <f>IF(OR(B655="",F655="",G655=""),"",MAX(0,(G655-F655)*1440))</f>
        <v/>
      </c>
      <c r="M655" s="17">
        <f>IF(B655="","",IF(G655="","Falta",IF(G655&gt;F655+10/1440,"Atraso",IF(I655&lt;H655,"Saída antecipada","Presente"))))</f>
        <v/>
      </c>
      <c r="N655" s="12" t="n"/>
      <c r="O655" s="18">
        <f>IF(OR(B655="",K655=""),"",K655*24*IFERROR(VLOOKUP(B655,'Cadastro'!$A$2:$H$101,7,FALSE),0))</f>
        <v/>
      </c>
      <c r="P655" s="12" t="n"/>
    </row>
    <row r="656">
      <c r="A656" s="6" t="n"/>
      <c r="B656" s="2" t="n"/>
      <c r="C656" s="7">
        <f>IF(B656="","",IFERROR(VLOOKUP(B656,'Cadastro'!$A$2:$H$101,2,FALSE),"Não localizado"))</f>
        <v/>
      </c>
      <c r="D656" s="7">
        <f>IF(B656="","",IFERROR(VLOOKUP(B656,'Cadastro'!$A$2:$H$101,3,FALSE),""))</f>
        <v/>
      </c>
      <c r="E656" s="7">
        <f>IF(B656="","",IFERROR(VLOOKUP(B656,'Cadastro'!$A$2:$H$101,4,FALSE),""))</f>
        <v/>
      </c>
      <c r="F656" s="8" t="n"/>
      <c r="G656" s="8" t="n"/>
      <c r="H656" s="8" t="n"/>
      <c r="I656" s="8" t="n"/>
      <c r="J656" s="4" t="n"/>
      <c r="K656" s="9">
        <f>IF(OR(B656="",G656="",I656=""),"",IFERROR((I656-G656)-IF(J656="",0,J656/24),""))</f>
        <v/>
      </c>
      <c r="L656" s="10">
        <f>IF(OR(B656="",F656="",G656=""),"",MAX(0,(G656-F656)*1440))</f>
        <v/>
      </c>
      <c r="M656" s="11">
        <f>IF(B656="","",IF(G656="","Falta",IF(G656&gt;F656+10/1440,"Atraso",IF(I656&lt;H656,"Saída antecipada","Presente"))))</f>
        <v/>
      </c>
      <c r="N656" s="12" t="n"/>
      <c r="O656" s="13">
        <f>IF(OR(B656="",K656=""),"",K656*24*IFERROR(VLOOKUP(B656,'Cadastro'!$A$2:$H$101,7,FALSE),0))</f>
        <v/>
      </c>
      <c r="P656" s="12" t="n"/>
    </row>
    <row r="657">
      <c r="A657" s="6" t="n"/>
      <c r="B657" s="2" t="n"/>
      <c r="C657" s="14">
        <f>IF(B657="","",IFERROR(VLOOKUP(B657,'Cadastro'!$A$2:$H$101,2,FALSE),"Não localizado"))</f>
        <v/>
      </c>
      <c r="D657" s="14">
        <f>IF(B657="","",IFERROR(VLOOKUP(B657,'Cadastro'!$A$2:$H$101,3,FALSE),""))</f>
        <v/>
      </c>
      <c r="E657" s="14">
        <f>IF(B657="","",IFERROR(VLOOKUP(B657,'Cadastro'!$A$2:$H$101,4,FALSE),""))</f>
        <v/>
      </c>
      <c r="F657" s="8" t="n"/>
      <c r="G657" s="8" t="n"/>
      <c r="H657" s="8" t="n"/>
      <c r="I657" s="8" t="n"/>
      <c r="J657" s="4" t="n"/>
      <c r="K657" s="15">
        <f>IF(OR(B657="",G657="",I657=""),"",IFERROR((I657-G657)-IF(J657="",0,J657/24),""))</f>
        <v/>
      </c>
      <c r="L657" s="16">
        <f>IF(OR(B657="",F657="",G657=""),"",MAX(0,(G657-F657)*1440))</f>
        <v/>
      </c>
      <c r="M657" s="17">
        <f>IF(B657="","",IF(G657="","Falta",IF(G657&gt;F657+10/1440,"Atraso",IF(I657&lt;H657,"Saída antecipada","Presente"))))</f>
        <v/>
      </c>
      <c r="N657" s="12" t="n"/>
      <c r="O657" s="18">
        <f>IF(OR(B657="",K657=""),"",K657*24*IFERROR(VLOOKUP(B657,'Cadastro'!$A$2:$H$101,7,FALSE),0))</f>
        <v/>
      </c>
      <c r="P657" s="12" t="n"/>
    </row>
    <row r="658">
      <c r="A658" s="6" t="n"/>
      <c r="B658" s="2" t="n"/>
      <c r="C658" s="7">
        <f>IF(B658="","",IFERROR(VLOOKUP(B658,'Cadastro'!$A$2:$H$101,2,FALSE),"Não localizado"))</f>
        <v/>
      </c>
      <c r="D658" s="7">
        <f>IF(B658="","",IFERROR(VLOOKUP(B658,'Cadastro'!$A$2:$H$101,3,FALSE),""))</f>
        <v/>
      </c>
      <c r="E658" s="7">
        <f>IF(B658="","",IFERROR(VLOOKUP(B658,'Cadastro'!$A$2:$H$101,4,FALSE),""))</f>
        <v/>
      </c>
      <c r="F658" s="8" t="n"/>
      <c r="G658" s="8" t="n"/>
      <c r="H658" s="8" t="n"/>
      <c r="I658" s="8" t="n"/>
      <c r="J658" s="4" t="n"/>
      <c r="K658" s="9">
        <f>IF(OR(B658="",G658="",I658=""),"",IFERROR((I658-G658)-IF(J658="",0,J658/24),""))</f>
        <v/>
      </c>
      <c r="L658" s="10">
        <f>IF(OR(B658="",F658="",G658=""),"",MAX(0,(G658-F658)*1440))</f>
        <v/>
      </c>
      <c r="M658" s="11">
        <f>IF(B658="","",IF(G658="","Falta",IF(G658&gt;F658+10/1440,"Atraso",IF(I658&lt;H658,"Saída antecipada","Presente"))))</f>
        <v/>
      </c>
      <c r="N658" s="12" t="n"/>
      <c r="O658" s="13">
        <f>IF(OR(B658="",K658=""),"",K658*24*IFERROR(VLOOKUP(B658,'Cadastro'!$A$2:$H$101,7,FALSE),0))</f>
        <v/>
      </c>
      <c r="P658" s="12" t="n"/>
    </row>
    <row r="659">
      <c r="A659" s="6" t="n"/>
      <c r="B659" s="2" t="n"/>
      <c r="C659" s="14">
        <f>IF(B659="","",IFERROR(VLOOKUP(B659,'Cadastro'!$A$2:$H$101,2,FALSE),"Não localizado"))</f>
        <v/>
      </c>
      <c r="D659" s="14">
        <f>IF(B659="","",IFERROR(VLOOKUP(B659,'Cadastro'!$A$2:$H$101,3,FALSE),""))</f>
        <v/>
      </c>
      <c r="E659" s="14">
        <f>IF(B659="","",IFERROR(VLOOKUP(B659,'Cadastro'!$A$2:$H$101,4,FALSE),""))</f>
        <v/>
      </c>
      <c r="F659" s="8" t="n"/>
      <c r="G659" s="8" t="n"/>
      <c r="H659" s="8" t="n"/>
      <c r="I659" s="8" t="n"/>
      <c r="J659" s="4" t="n"/>
      <c r="K659" s="15">
        <f>IF(OR(B659="",G659="",I659=""),"",IFERROR((I659-G659)-IF(J659="",0,J659/24),""))</f>
        <v/>
      </c>
      <c r="L659" s="16">
        <f>IF(OR(B659="",F659="",G659=""),"",MAX(0,(G659-F659)*1440))</f>
        <v/>
      </c>
      <c r="M659" s="17">
        <f>IF(B659="","",IF(G659="","Falta",IF(G659&gt;F659+10/1440,"Atraso",IF(I659&lt;H659,"Saída antecipada","Presente"))))</f>
        <v/>
      </c>
      <c r="N659" s="12" t="n"/>
      <c r="O659" s="18">
        <f>IF(OR(B659="",K659=""),"",K659*24*IFERROR(VLOOKUP(B659,'Cadastro'!$A$2:$H$101,7,FALSE),0))</f>
        <v/>
      </c>
      <c r="P659" s="12" t="n"/>
    </row>
    <row r="660">
      <c r="A660" s="6" t="n"/>
      <c r="B660" s="2" t="n"/>
      <c r="C660" s="7">
        <f>IF(B660="","",IFERROR(VLOOKUP(B660,'Cadastro'!$A$2:$H$101,2,FALSE),"Não localizado"))</f>
        <v/>
      </c>
      <c r="D660" s="7">
        <f>IF(B660="","",IFERROR(VLOOKUP(B660,'Cadastro'!$A$2:$H$101,3,FALSE),""))</f>
        <v/>
      </c>
      <c r="E660" s="7">
        <f>IF(B660="","",IFERROR(VLOOKUP(B660,'Cadastro'!$A$2:$H$101,4,FALSE),""))</f>
        <v/>
      </c>
      <c r="F660" s="8" t="n"/>
      <c r="G660" s="8" t="n"/>
      <c r="H660" s="8" t="n"/>
      <c r="I660" s="8" t="n"/>
      <c r="J660" s="4" t="n"/>
      <c r="K660" s="9">
        <f>IF(OR(B660="",G660="",I660=""),"",IFERROR((I660-G660)-IF(J660="",0,J660/24),""))</f>
        <v/>
      </c>
      <c r="L660" s="10">
        <f>IF(OR(B660="",F660="",G660=""),"",MAX(0,(G660-F660)*1440))</f>
        <v/>
      </c>
      <c r="M660" s="11">
        <f>IF(B660="","",IF(G660="","Falta",IF(G660&gt;F660+10/1440,"Atraso",IF(I660&lt;H660,"Saída antecipada","Presente"))))</f>
        <v/>
      </c>
      <c r="N660" s="12" t="n"/>
      <c r="O660" s="13">
        <f>IF(OR(B660="",K660=""),"",K660*24*IFERROR(VLOOKUP(B660,'Cadastro'!$A$2:$H$101,7,FALSE),0))</f>
        <v/>
      </c>
      <c r="P660" s="12" t="n"/>
    </row>
    <row r="661">
      <c r="A661" s="6" t="n"/>
      <c r="B661" s="2" t="n"/>
      <c r="C661" s="14">
        <f>IF(B661="","",IFERROR(VLOOKUP(B661,'Cadastro'!$A$2:$H$101,2,FALSE),"Não localizado"))</f>
        <v/>
      </c>
      <c r="D661" s="14">
        <f>IF(B661="","",IFERROR(VLOOKUP(B661,'Cadastro'!$A$2:$H$101,3,FALSE),""))</f>
        <v/>
      </c>
      <c r="E661" s="14">
        <f>IF(B661="","",IFERROR(VLOOKUP(B661,'Cadastro'!$A$2:$H$101,4,FALSE),""))</f>
        <v/>
      </c>
      <c r="F661" s="8" t="n"/>
      <c r="G661" s="8" t="n"/>
      <c r="H661" s="8" t="n"/>
      <c r="I661" s="8" t="n"/>
      <c r="J661" s="4" t="n"/>
      <c r="K661" s="15">
        <f>IF(OR(B661="",G661="",I661=""),"",IFERROR((I661-G661)-IF(J661="",0,J661/24),""))</f>
        <v/>
      </c>
      <c r="L661" s="16">
        <f>IF(OR(B661="",F661="",G661=""),"",MAX(0,(G661-F661)*1440))</f>
        <v/>
      </c>
      <c r="M661" s="17">
        <f>IF(B661="","",IF(G661="","Falta",IF(G661&gt;F661+10/1440,"Atraso",IF(I661&lt;H661,"Saída antecipada","Presente"))))</f>
        <v/>
      </c>
      <c r="N661" s="12" t="n"/>
      <c r="O661" s="18">
        <f>IF(OR(B661="",K661=""),"",K661*24*IFERROR(VLOOKUP(B661,'Cadastro'!$A$2:$H$101,7,FALSE),0))</f>
        <v/>
      </c>
      <c r="P661" s="12" t="n"/>
    </row>
    <row r="662">
      <c r="A662" s="6" t="n"/>
      <c r="B662" s="2" t="n"/>
      <c r="C662" s="7">
        <f>IF(B662="","",IFERROR(VLOOKUP(B662,'Cadastro'!$A$2:$H$101,2,FALSE),"Não localizado"))</f>
        <v/>
      </c>
      <c r="D662" s="7">
        <f>IF(B662="","",IFERROR(VLOOKUP(B662,'Cadastro'!$A$2:$H$101,3,FALSE),""))</f>
        <v/>
      </c>
      <c r="E662" s="7">
        <f>IF(B662="","",IFERROR(VLOOKUP(B662,'Cadastro'!$A$2:$H$101,4,FALSE),""))</f>
        <v/>
      </c>
      <c r="F662" s="8" t="n"/>
      <c r="G662" s="8" t="n"/>
      <c r="H662" s="8" t="n"/>
      <c r="I662" s="8" t="n"/>
      <c r="J662" s="4" t="n"/>
      <c r="K662" s="9">
        <f>IF(OR(B662="",G662="",I662=""),"",IFERROR((I662-G662)-IF(J662="",0,J662/24),""))</f>
        <v/>
      </c>
      <c r="L662" s="10">
        <f>IF(OR(B662="",F662="",G662=""),"",MAX(0,(G662-F662)*1440))</f>
        <v/>
      </c>
      <c r="M662" s="11">
        <f>IF(B662="","",IF(G662="","Falta",IF(G662&gt;F662+10/1440,"Atraso",IF(I662&lt;H662,"Saída antecipada","Presente"))))</f>
        <v/>
      </c>
      <c r="N662" s="12" t="n"/>
      <c r="O662" s="13">
        <f>IF(OR(B662="",K662=""),"",K662*24*IFERROR(VLOOKUP(B662,'Cadastro'!$A$2:$H$101,7,FALSE),0))</f>
        <v/>
      </c>
      <c r="P662" s="12" t="n"/>
    </row>
    <row r="663">
      <c r="A663" s="6" t="n"/>
      <c r="B663" s="2" t="n"/>
      <c r="C663" s="14">
        <f>IF(B663="","",IFERROR(VLOOKUP(B663,'Cadastro'!$A$2:$H$101,2,FALSE),"Não localizado"))</f>
        <v/>
      </c>
      <c r="D663" s="14">
        <f>IF(B663="","",IFERROR(VLOOKUP(B663,'Cadastro'!$A$2:$H$101,3,FALSE),""))</f>
        <v/>
      </c>
      <c r="E663" s="14">
        <f>IF(B663="","",IFERROR(VLOOKUP(B663,'Cadastro'!$A$2:$H$101,4,FALSE),""))</f>
        <v/>
      </c>
      <c r="F663" s="8" t="n"/>
      <c r="G663" s="8" t="n"/>
      <c r="H663" s="8" t="n"/>
      <c r="I663" s="8" t="n"/>
      <c r="J663" s="4" t="n"/>
      <c r="K663" s="15">
        <f>IF(OR(B663="",G663="",I663=""),"",IFERROR((I663-G663)-IF(J663="",0,J663/24),""))</f>
        <v/>
      </c>
      <c r="L663" s="16">
        <f>IF(OR(B663="",F663="",G663=""),"",MAX(0,(G663-F663)*1440))</f>
        <v/>
      </c>
      <c r="M663" s="17">
        <f>IF(B663="","",IF(G663="","Falta",IF(G663&gt;F663+10/1440,"Atraso",IF(I663&lt;H663,"Saída antecipada","Presente"))))</f>
        <v/>
      </c>
      <c r="N663" s="12" t="n"/>
      <c r="O663" s="18">
        <f>IF(OR(B663="",K663=""),"",K663*24*IFERROR(VLOOKUP(B663,'Cadastro'!$A$2:$H$101,7,FALSE),0))</f>
        <v/>
      </c>
      <c r="P663" s="12" t="n"/>
    </row>
    <row r="664">
      <c r="A664" s="6" t="n"/>
      <c r="B664" s="2" t="n"/>
      <c r="C664" s="7">
        <f>IF(B664="","",IFERROR(VLOOKUP(B664,'Cadastro'!$A$2:$H$101,2,FALSE),"Não localizado"))</f>
        <v/>
      </c>
      <c r="D664" s="7">
        <f>IF(B664="","",IFERROR(VLOOKUP(B664,'Cadastro'!$A$2:$H$101,3,FALSE),""))</f>
        <v/>
      </c>
      <c r="E664" s="7">
        <f>IF(B664="","",IFERROR(VLOOKUP(B664,'Cadastro'!$A$2:$H$101,4,FALSE),""))</f>
        <v/>
      </c>
      <c r="F664" s="8" t="n"/>
      <c r="G664" s="8" t="n"/>
      <c r="H664" s="8" t="n"/>
      <c r="I664" s="8" t="n"/>
      <c r="J664" s="4" t="n"/>
      <c r="K664" s="9">
        <f>IF(OR(B664="",G664="",I664=""),"",IFERROR((I664-G664)-IF(J664="",0,J664/24),""))</f>
        <v/>
      </c>
      <c r="L664" s="10">
        <f>IF(OR(B664="",F664="",G664=""),"",MAX(0,(G664-F664)*1440))</f>
        <v/>
      </c>
      <c r="M664" s="11">
        <f>IF(B664="","",IF(G664="","Falta",IF(G664&gt;F664+10/1440,"Atraso",IF(I664&lt;H664,"Saída antecipada","Presente"))))</f>
        <v/>
      </c>
      <c r="N664" s="12" t="n"/>
      <c r="O664" s="13">
        <f>IF(OR(B664="",K664=""),"",K664*24*IFERROR(VLOOKUP(B664,'Cadastro'!$A$2:$H$101,7,FALSE),0))</f>
        <v/>
      </c>
      <c r="P664" s="12" t="n"/>
    </row>
    <row r="665">
      <c r="A665" s="6" t="n"/>
      <c r="B665" s="2" t="n"/>
      <c r="C665" s="14">
        <f>IF(B665="","",IFERROR(VLOOKUP(B665,'Cadastro'!$A$2:$H$101,2,FALSE),"Não localizado"))</f>
        <v/>
      </c>
      <c r="D665" s="14">
        <f>IF(B665="","",IFERROR(VLOOKUP(B665,'Cadastro'!$A$2:$H$101,3,FALSE),""))</f>
        <v/>
      </c>
      <c r="E665" s="14">
        <f>IF(B665="","",IFERROR(VLOOKUP(B665,'Cadastro'!$A$2:$H$101,4,FALSE),""))</f>
        <v/>
      </c>
      <c r="F665" s="8" t="n"/>
      <c r="G665" s="8" t="n"/>
      <c r="H665" s="8" t="n"/>
      <c r="I665" s="8" t="n"/>
      <c r="J665" s="4" t="n"/>
      <c r="K665" s="15">
        <f>IF(OR(B665="",G665="",I665=""),"",IFERROR((I665-G665)-IF(J665="",0,J665/24),""))</f>
        <v/>
      </c>
      <c r="L665" s="16">
        <f>IF(OR(B665="",F665="",G665=""),"",MAX(0,(G665-F665)*1440))</f>
        <v/>
      </c>
      <c r="M665" s="17">
        <f>IF(B665="","",IF(G665="","Falta",IF(G665&gt;F665+10/1440,"Atraso",IF(I665&lt;H665,"Saída antecipada","Presente"))))</f>
        <v/>
      </c>
      <c r="N665" s="12" t="n"/>
      <c r="O665" s="18">
        <f>IF(OR(B665="",K665=""),"",K665*24*IFERROR(VLOOKUP(B665,'Cadastro'!$A$2:$H$101,7,FALSE),0))</f>
        <v/>
      </c>
      <c r="P665" s="12" t="n"/>
    </row>
    <row r="666">
      <c r="A666" s="6" t="n"/>
      <c r="B666" s="2" t="n"/>
      <c r="C666" s="7">
        <f>IF(B666="","",IFERROR(VLOOKUP(B666,'Cadastro'!$A$2:$H$101,2,FALSE),"Não localizado"))</f>
        <v/>
      </c>
      <c r="D666" s="7">
        <f>IF(B666="","",IFERROR(VLOOKUP(B666,'Cadastro'!$A$2:$H$101,3,FALSE),""))</f>
        <v/>
      </c>
      <c r="E666" s="7">
        <f>IF(B666="","",IFERROR(VLOOKUP(B666,'Cadastro'!$A$2:$H$101,4,FALSE),""))</f>
        <v/>
      </c>
      <c r="F666" s="8" t="n"/>
      <c r="G666" s="8" t="n"/>
      <c r="H666" s="8" t="n"/>
      <c r="I666" s="8" t="n"/>
      <c r="J666" s="4" t="n"/>
      <c r="K666" s="9">
        <f>IF(OR(B666="",G666="",I666=""),"",IFERROR((I666-G666)-IF(J666="",0,J666/24),""))</f>
        <v/>
      </c>
      <c r="L666" s="10">
        <f>IF(OR(B666="",F666="",G666=""),"",MAX(0,(G666-F666)*1440))</f>
        <v/>
      </c>
      <c r="M666" s="11">
        <f>IF(B666="","",IF(G666="","Falta",IF(G666&gt;F666+10/1440,"Atraso",IF(I666&lt;H666,"Saída antecipada","Presente"))))</f>
        <v/>
      </c>
      <c r="N666" s="12" t="n"/>
      <c r="O666" s="13">
        <f>IF(OR(B666="",K666=""),"",K666*24*IFERROR(VLOOKUP(B666,'Cadastro'!$A$2:$H$101,7,FALSE),0))</f>
        <v/>
      </c>
      <c r="P666" s="12" t="n"/>
    </row>
    <row r="667">
      <c r="A667" s="6" t="n"/>
      <c r="B667" s="2" t="n"/>
      <c r="C667" s="14">
        <f>IF(B667="","",IFERROR(VLOOKUP(B667,'Cadastro'!$A$2:$H$101,2,FALSE),"Não localizado"))</f>
        <v/>
      </c>
      <c r="D667" s="14">
        <f>IF(B667="","",IFERROR(VLOOKUP(B667,'Cadastro'!$A$2:$H$101,3,FALSE),""))</f>
        <v/>
      </c>
      <c r="E667" s="14">
        <f>IF(B667="","",IFERROR(VLOOKUP(B667,'Cadastro'!$A$2:$H$101,4,FALSE),""))</f>
        <v/>
      </c>
      <c r="F667" s="8" t="n"/>
      <c r="G667" s="8" t="n"/>
      <c r="H667" s="8" t="n"/>
      <c r="I667" s="8" t="n"/>
      <c r="J667" s="4" t="n"/>
      <c r="K667" s="15">
        <f>IF(OR(B667="",G667="",I667=""),"",IFERROR((I667-G667)-IF(J667="",0,J667/24),""))</f>
        <v/>
      </c>
      <c r="L667" s="16">
        <f>IF(OR(B667="",F667="",G667=""),"",MAX(0,(G667-F667)*1440))</f>
        <v/>
      </c>
      <c r="M667" s="17">
        <f>IF(B667="","",IF(G667="","Falta",IF(G667&gt;F667+10/1440,"Atraso",IF(I667&lt;H667,"Saída antecipada","Presente"))))</f>
        <v/>
      </c>
      <c r="N667" s="12" t="n"/>
      <c r="O667" s="18">
        <f>IF(OR(B667="",K667=""),"",K667*24*IFERROR(VLOOKUP(B667,'Cadastro'!$A$2:$H$101,7,FALSE),0))</f>
        <v/>
      </c>
      <c r="P667" s="12" t="n"/>
    </row>
    <row r="668">
      <c r="A668" s="6" t="n"/>
      <c r="B668" s="2" t="n"/>
      <c r="C668" s="7">
        <f>IF(B668="","",IFERROR(VLOOKUP(B668,'Cadastro'!$A$2:$H$101,2,FALSE),"Não localizado"))</f>
        <v/>
      </c>
      <c r="D668" s="7">
        <f>IF(B668="","",IFERROR(VLOOKUP(B668,'Cadastro'!$A$2:$H$101,3,FALSE),""))</f>
        <v/>
      </c>
      <c r="E668" s="7">
        <f>IF(B668="","",IFERROR(VLOOKUP(B668,'Cadastro'!$A$2:$H$101,4,FALSE),""))</f>
        <v/>
      </c>
      <c r="F668" s="8" t="n"/>
      <c r="G668" s="8" t="n"/>
      <c r="H668" s="8" t="n"/>
      <c r="I668" s="8" t="n"/>
      <c r="J668" s="4" t="n"/>
      <c r="K668" s="9">
        <f>IF(OR(B668="",G668="",I668=""),"",IFERROR((I668-G668)-IF(J668="",0,J668/24),""))</f>
        <v/>
      </c>
      <c r="L668" s="10">
        <f>IF(OR(B668="",F668="",G668=""),"",MAX(0,(G668-F668)*1440))</f>
        <v/>
      </c>
      <c r="M668" s="11">
        <f>IF(B668="","",IF(G668="","Falta",IF(G668&gt;F668+10/1440,"Atraso",IF(I668&lt;H668,"Saída antecipada","Presente"))))</f>
        <v/>
      </c>
      <c r="N668" s="12" t="n"/>
      <c r="O668" s="13">
        <f>IF(OR(B668="",K668=""),"",K668*24*IFERROR(VLOOKUP(B668,'Cadastro'!$A$2:$H$101,7,FALSE),0))</f>
        <v/>
      </c>
      <c r="P668" s="12" t="n"/>
    </row>
    <row r="669">
      <c r="A669" s="6" t="n"/>
      <c r="B669" s="2" t="n"/>
      <c r="C669" s="14">
        <f>IF(B669="","",IFERROR(VLOOKUP(B669,'Cadastro'!$A$2:$H$101,2,FALSE),"Não localizado"))</f>
        <v/>
      </c>
      <c r="D669" s="14">
        <f>IF(B669="","",IFERROR(VLOOKUP(B669,'Cadastro'!$A$2:$H$101,3,FALSE),""))</f>
        <v/>
      </c>
      <c r="E669" s="14">
        <f>IF(B669="","",IFERROR(VLOOKUP(B669,'Cadastro'!$A$2:$H$101,4,FALSE),""))</f>
        <v/>
      </c>
      <c r="F669" s="8" t="n"/>
      <c r="G669" s="8" t="n"/>
      <c r="H669" s="8" t="n"/>
      <c r="I669" s="8" t="n"/>
      <c r="J669" s="4" t="n"/>
      <c r="K669" s="15">
        <f>IF(OR(B669="",G669="",I669=""),"",IFERROR((I669-G669)-IF(J669="",0,J669/24),""))</f>
        <v/>
      </c>
      <c r="L669" s="16">
        <f>IF(OR(B669="",F669="",G669=""),"",MAX(0,(G669-F669)*1440))</f>
        <v/>
      </c>
      <c r="M669" s="17">
        <f>IF(B669="","",IF(G669="","Falta",IF(G669&gt;F669+10/1440,"Atraso",IF(I669&lt;H669,"Saída antecipada","Presente"))))</f>
        <v/>
      </c>
      <c r="N669" s="12" t="n"/>
      <c r="O669" s="18">
        <f>IF(OR(B669="",K669=""),"",K669*24*IFERROR(VLOOKUP(B669,'Cadastro'!$A$2:$H$101,7,FALSE),0))</f>
        <v/>
      </c>
      <c r="P669" s="12" t="n"/>
    </row>
    <row r="670">
      <c r="A670" s="6" t="n"/>
      <c r="B670" s="2" t="n"/>
      <c r="C670" s="7">
        <f>IF(B670="","",IFERROR(VLOOKUP(B670,'Cadastro'!$A$2:$H$101,2,FALSE),"Não localizado"))</f>
        <v/>
      </c>
      <c r="D670" s="7">
        <f>IF(B670="","",IFERROR(VLOOKUP(B670,'Cadastro'!$A$2:$H$101,3,FALSE),""))</f>
        <v/>
      </c>
      <c r="E670" s="7">
        <f>IF(B670="","",IFERROR(VLOOKUP(B670,'Cadastro'!$A$2:$H$101,4,FALSE),""))</f>
        <v/>
      </c>
      <c r="F670" s="8" t="n"/>
      <c r="G670" s="8" t="n"/>
      <c r="H670" s="8" t="n"/>
      <c r="I670" s="8" t="n"/>
      <c r="J670" s="4" t="n"/>
      <c r="K670" s="9">
        <f>IF(OR(B670="",G670="",I670=""),"",IFERROR((I670-G670)-IF(J670="",0,J670/24),""))</f>
        <v/>
      </c>
      <c r="L670" s="10">
        <f>IF(OR(B670="",F670="",G670=""),"",MAX(0,(G670-F670)*1440))</f>
        <v/>
      </c>
      <c r="M670" s="11">
        <f>IF(B670="","",IF(G670="","Falta",IF(G670&gt;F670+10/1440,"Atraso",IF(I670&lt;H670,"Saída antecipada","Presente"))))</f>
        <v/>
      </c>
      <c r="N670" s="12" t="n"/>
      <c r="O670" s="13">
        <f>IF(OR(B670="",K670=""),"",K670*24*IFERROR(VLOOKUP(B670,'Cadastro'!$A$2:$H$101,7,FALSE),0))</f>
        <v/>
      </c>
      <c r="P670" s="12" t="n"/>
    </row>
    <row r="671">
      <c r="A671" s="6" t="n"/>
      <c r="B671" s="2" t="n"/>
      <c r="C671" s="14">
        <f>IF(B671="","",IFERROR(VLOOKUP(B671,'Cadastro'!$A$2:$H$101,2,FALSE),"Não localizado"))</f>
        <v/>
      </c>
      <c r="D671" s="14">
        <f>IF(B671="","",IFERROR(VLOOKUP(B671,'Cadastro'!$A$2:$H$101,3,FALSE),""))</f>
        <v/>
      </c>
      <c r="E671" s="14">
        <f>IF(B671="","",IFERROR(VLOOKUP(B671,'Cadastro'!$A$2:$H$101,4,FALSE),""))</f>
        <v/>
      </c>
      <c r="F671" s="8" t="n"/>
      <c r="G671" s="8" t="n"/>
      <c r="H671" s="8" t="n"/>
      <c r="I671" s="8" t="n"/>
      <c r="J671" s="4" t="n"/>
      <c r="K671" s="15">
        <f>IF(OR(B671="",G671="",I671=""),"",IFERROR((I671-G671)-IF(J671="",0,J671/24),""))</f>
        <v/>
      </c>
      <c r="L671" s="16">
        <f>IF(OR(B671="",F671="",G671=""),"",MAX(0,(G671-F671)*1440))</f>
        <v/>
      </c>
      <c r="M671" s="17">
        <f>IF(B671="","",IF(G671="","Falta",IF(G671&gt;F671+10/1440,"Atraso",IF(I671&lt;H671,"Saída antecipada","Presente"))))</f>
        <v/>
      </c>
      <c r="N671" s="12" t="n"/>
      <c r="O671" s="18">
        <f>IF(OR(B671="",K671=""),"",K671*24*IFERROR(VLOOKUP(B671,'Cadastro'!$A$2:$H$101,7,FALSE),0))</f>
        <v/>
      </c>
      <c r="P671" s="12" t="n"/>
    </row>
    <row r="672">
      <c r="A672" s="6" t="n"/>
      <c r="B672" s="2" t="n"/>
      <c r="C672" s="7">
        <f>IF(B672="","",IFERROR(VLOOKUP(B672,'Cadastro'!$A$2:$H$101,2,FALSE),"Não localizado"))</f>
        <v/>
      </c>
      <c r="D672" s="7">
        <f>IF(B672="","",IFERROR(VLOOKUP(B672,'Cadastro'!$A$2:$H$101,3,FALSE),""))</f>
        <v/>
      </c>
      <c r="E672" s="7">
        <f>IF(B672="","",IFERROR(VLOOKUP(B672,'Cadastro'!$A$2:$H$101,4,FALSE),""))</f>
        <v/>
      </c>
      <c r="F672" s="8" t="n"/>
      <c r="G672" s="8" t="n"/>
      <c r="H672" s="8" t="n"/>
      <c r="I672" s="8" t="n"/>
      <c r="J672" s="4" t="n"/>
      <c r="K672" s="9">
        <f>IF(OR(B672="",G672="",I672=""),"",IFERROR((I672-G672)-IF(J672="",0,J672/24),""))</f>
        <v/>
      </c>
      <c r="L672" s="10">
        <f>IF(OR(B672="",F672="",G672=""),"",MAX(0,(G672-F672)*1440))</f>
        <v/>
      </c>
      <c r="M672" s="11">
        <f>IF(B672="","",IF(G672="","Falta",IF(G672&gt;F672+10/1440,"Atraso",IF(I672&lt;H672,"Saída antecipada","Presente"))))</f>
        <v/>
      </c>
      <c r="N672" s="12" t="n"/>
      <c r="O672" s="13">
        <f>IF(OR(B672="",K672=""),"",K672*24*IFERROR(VLOOKUP(B672,'Cadastro'!$A$2:$H$101,7,FALSE),0))</f>
        <v/>
      </c>
      <c r="P672" s="12" t="n"/>
    </row>
    <row r="673">
      <c r="A673" s="6" t="n"/>
      <c r="B673" s="2" t="n"/>
      <c r="C673" s="14">
        <f>IF(B673="","",IFERROR(VLOOKUP(B673,'Cadastro'!$A$2:$H$101,2,FALSE),"Não localizado"))</f>
        <v/>
      </c>
      <c r="D673" s="14">
        <f>IF(B673="","",IFERROR(VLOOKUP(B673,'Cadastro'!$A$2:$H$101,3,FALSE),""))</f>
        <v/>
      </c>
      <c r="E673" s="14">
        <f>IF(B673="","",IFERROR(VLOOKUP(B673,'Cadastro'!$A$2:$H$101,4,FALSE),""))</f>
        <v/>
      </c>
      <c r="F673" s="8" t="n"/>
      <c r="G673" s="8" t="n"/>
      <c r="H673" s="8" t="n"/>
      <c r="I673" s="8" t="n"/>
      <c r="J673" s="4" t="n"/>
      <c r="K673" s="15">
        <f>IF(OR(B673="",G673="",I673=""),"",IFERROR((I673-G673)-IF(J673="",0,J673/24),""))</f>
        <v/>
      </c>
      <c r="L673" s="16">
        <f>IF(OR(B673="",F673="",G673=""),"",MAX(0,(G673-F673)*1440))</f>
        <v/>
      </c>
      <c r="M673" s="17">
        <f>IF(B673="","",IF(G673="","Falta",IF(G673&gt;F673+10/1440,"Atraso",IF(I673&lt;H673,"Saída antecipada","Presente"))))</f>
        <v/>
      </c>
      <c r="N673" s="12" t="n"/>
      <c r="O673" s="18">
        <f>IF(OR(B673="",K673=""),"",K673*24*IFERROR(VLOOKUP(B673,'Cadastro'!$A$2:$H$101,7,FALSE),0))</f>
        <v/>
      </c>
      <c r="P673" s="12" t="n"/>
    </row>
    <row r="674">
      <c r="A674" s="6" t="n"/>
      <c r="B674" s="2" t="n"/>
      <c r="C674" s="7">
        <f>IF(B674="","",IFERROR(VLOOKUP(B674,'Cadastro'!$A$2:$H$101,2,FALSE),"Não localizado"))</f>
        <v/>
      </c>
      <c r="D674" s="7">
        <f>IF(B674="","",IFERROR(VLOOKUP(B674,'Cadastro'!$A$2:$H$101,3,FALSE),""))</f>
        <v/>
      </c>
      <c r="E674" s="7">
        <f>IF(B674="","",IFERROR(VLOOKUP(B674,'Cadastro'!$A$2:$H$101,4,FALSE),""))</f>
        <v/>
      </c>
      <c r="F674" s="8" t="n"/>
      <c r="G674" s="8" t="n"/>
      <c r="H674" s="8" t="n"/>
      <c r="I674" s="8" t="n"/>
      <c r="J674" s="4" t="n"/>
      <c r="K674" s="9">
        <f>IF(OR(B674="",G674="",I674=""),"",IFERROR((I674-G674)-IF(J674="",0,J674/24),""))</f>
        <v/>
      </c>
      <c r="L674" s="10">
        <f>IF(OR(B674="",F674="",G674=""),"",MAX(0,(G674-F674)*1440))</f>
        <v/>
      </c>
      <c r="M674" s="11">
        <f>IF(B674="","",IF(G674="","Falta",IF(G674&gt;F674+10/1440,"Atraso",IF(I674&lt;H674,"Saída antecipada","Presente"))))</f>
        <v/>
      </c>
      <c r="N674" s="12" t="n"/>
      <c r="O674" s="13">
        <f>IF(OR(B674="",K674=""),"",K674*24*IFERROR(VLOOKUP(B674,'Cadastro'!$A$2:$H$101,7,FALSE),0))</f>
        <v/>
      </c>
      <c r="P674" s="12" t="n"/>
    </row>
    <row r="675">
      <c r="A675" s="6" t="n"/>
      <c r="B675" s="2" t="n"/>
      <c r="C675" s="14">
        <f>IF(B675="","",IFERROR(VLOOKUP(B675,'Cadastro'!$A$2:$H$101,2,FALSE),"Não localizado"))</f>
        <v/>
      </c>
      <c r="D675" s="14">
        <f>IF(B675="","",IFERROR(VLOOKUP(B675,'Cadastro'!$A$2:$H$101,3,FALSE),""))</f>
        <v/>
      </c>
      <c r="E675" s="14">
        <f>IF(B675="","",IFERROR(VLOOKUP(B675,'Cadastro'!$A$2:$H$101,4,FALSE),""))</f>
        <v/>
      </c>
      <c r="F675" s="8" t="n"/>
      <c r="G675" s="8" t="n"/>
      <c r="H675" s="8" t="n"/>
      <c r="I675" s="8" t="n"/>
      <c r="J675" s="4" t="n"/>
      <c r="K675" s="15">
        <f>IF(OR(B675="",G675="",I675=""),"",IFERROR((I675-G675)-IF(J675="",0,J675/24),""))</f>
        <v/>
      </c>
      <c r="L675" s="16">
        <f>IF(OR(B675="",F675="",G675=""),"",MAX(0,(G675-F675)*1440))</f>
        <v/>
      </c>
      <c r="M675" s="17">
        <f>IF(B675="","",IF(G675="","Falta",IF(G675&gt;F675+10/1440,"Atraso",IF(I675&lt;H675,"Saída antecipada","Presente"))))</f>
        <v/>
      </c>
      <c r="N675" s="12" t="n"/>
      <c r="O675" s="18">
        <f>IF(OR(B675="",K675=""),"",K675*24*IFERROR(VLOOKUP(B675,'Cadastro'!$A$2:$H$101,7,FALSE),0))</f>
        <v/>
      </c>
      <c r="P675" s="12" t="n"/>
    </row>
    <row r="676">
      <c r="A676" s="6" t="n"/>
      <c r="B676" s="2" t="n"/>
      <c r="C676" s="7">
        <f>IF(B676="","",IFERROR(VLOOKUP(B676,'Cadastro'!$A$2:$H$101,2,FALSE),"Não localizado"))</f>
        <v/>
      </c>
      <c r="D676" s="7">
        <f>IF(B676="","",IFERROR(VLOOKUP(B676,'Cadastro'!$A$2:$H$101,3,FALSE),""))</f>
        <v/>
      </c>
      <c r="E676" s="7">
        <f>IF(B676="","",IFERROR(VLOOKUP(B676,'Cadastro'!$A$2:$H$101,4,FALSE),""))</f>
        <v/>
      </c>
      <c r="F676" s="8" t="n"/>
      <c r="G676" s="8" t="n"/>
      <c r="H676" s="8" t="n"/>
      <c r="I676" s="8" t="n"/>
      <c r="J676" s="4" t="n"/>
      <c r="K676" s="9">
        <f>IF(OR(B676="",G676="",I676=""),"",IFERROR((I676-G676)-IF(J676="",0,J676/24),""))</f>
        <v/>
      </c>
      <c r="L676" s="10">
        <f>IF(OR(B676="",F676="",G676=""),"",MAX(0,(G676-F676)*1440))</f>
        <v/>
      </c>
      <c r="M676" s="11">
        <f>IF(B676="","",IF(G676="","Falta",IF(G676&gt;F676+10/1440,"Atraso",IF(I676&lt;H676,"Saída antecipada","Presente"))))</f>
        <v/>
      </c>
      <c r="N676" s="12" t="n"/>
      <c r="O676" s="13">
        <f>IF(OR(B676="",K676=""),"",K676*24*IFERROR(VLOOKUP(B676,'Cadastro'!$A$2:$H$101,7,FALSE),0))</f>
        <v/>
      </c>
      <c r="P676" s="12" t="n"/>
    </row>
    <row r="677">
      <c r="A677" s="6" t="n"/>
      <c r="B677" s="2" t="n"/>
      <c r="C677" s="14">
        <f>IF(B677="","",IFERROR(VLOOKUP(B677,'Cadastro'!$A$2:$H$101,2,FALSE),"Não localizado"))</f>
        <v/>
      </c>
      <c r="D677" s="14">
        <f>IF(B677="","",IFERROR(VLOOKUP(B677,'Cadastro'!$A$2:$H$101,3,FALSE),""))</f>
        <v/>
      </c>
      <c r="E677" s="14">
        <f>IF(B677="","",IFERROR(VLOOKUP(B677,'Cadastro'!$A$2:$H$101,4,FALSE),""))</f>
        <v/>
      </c>
      <c r="F677" s="8" t="n"/>
      <c r="G677" s="8" t="n"/>
      <c r="H677" s="8" t="n"/>
      <c r="I677" s="8" t="n"/>
      <c r="J677" s="4" t="n"/>
      <c r="K677" s="15">
        <f>IF(OR(B677="",G677="",I677=""),"",IFERROR((I677-G677)-IF(J677="",0,J677/24),""))</f>
        <v/>
      </c>
      <c r="L677" s="16">
        <f>IF(OR(B677="",F677="",G677=""),"",MAX(0,(G677-F677)*1440))</f>
        <v/>
      </c>
      <c r="M677" s="17">
        <f>IF(B677="","",IF(G677="","Falta",IF(G677&gt;F677+10/1440,"Atraso",IF(I677&lt;H677,"Saída antecipada","Presente"))))</f>
        <v/>
      </c>
      <c r="N677" s="12" t="n"/>
      <c r="O677" s="18">
        <f>IF(OR(B677="",K677=""),"",K677*24*IFERROR(VLOOKUP(B677,'Cadastro'!$A$2:$H$101,7,FALSE),0))</f>
        <v/>
      </c>
      <c r="P677" s="12" t="n"/>
    </row>
    <row r="678">
      <c r="A678" s="6" t="n"/>
      <c r="B678" s="2" t="n"/>
      <c r="C678" s="7">
        <f>IF(B678="","",IFERROR(VLOOKUP(B678,'Cadastro'!$A$2:$H$101,2,FALSE),"Não localizado"))</f>
        <v/>
      </c>
      <c r="D678" s="7">
        <f>IF(B678="","",IFERROR(VLOOKUP(B678,'Cadastro'!$A$2:$H$101,3,FALSE),""))</f>
        <v/>
      </c>
      <c r="E678" s="7">
        <f>IF(B678="","",IFERROR(VLOOKUP(B678,'Cadastro'!$A$2:$H$101,4,FALSE),""))</f>
        <v/>
      </c>
      <c r="F678" s="8" t="n"/>
      <c r="G678" s="8" t="n"/>
      <c r="H678" s="8" t="n"/>
      <c r="I678" s="8" t="n"/>
      <c r="J678" s="4" t="n"/>
      <c r="K678" s="9">
        <f>IF(OR(B678="",G678="",I678=""),"",IFERROR((I678-G678)-IF(J678="",0,J678/24),""))</f>
        <v/>
      </c>
      <c r="L678" s="10">
        <f>IF(OR(B678="",F678="",G678=""),"",MAX(0,(G678-F678)*1440))</f>
        <v/>
      </c>
      <c r="M678" s="11">
        <f>IF(B678="","",IF(G678="","Falta",IF(G678&gt;F678+10/1440,"Atraso",IF(I678&lt;H678,"Saída antecipada","Presente"))))</f>
        <v/>
      </c>
      <c r="N678" s="12" t="n"/>
      <c r="O678" s="13">
        <f>IF(OR(B678="",K678=""),"",K678*24*IFERROR(VLOOKUP(B678,'Cadastro'!$A$2:$H$101,7,FALSE),0))</f>
        <v/>
      </c>
      <c r="P678" s="12" t="n"/>
    </row>
    <row r="679">
      <c r="A679" s="6" t="n"/>
      <c r="B679" s="2" t="n"/>
      <c r="C679" s="14">
        <f>IF(B679="","",IFERROR(VLOOKUP(B679,'Cadastro'!$A$2:$H$101,2,FALSE),"Não localizado"))</f>
        <v/>
      </c>
      <c r="D679" s="14">
        <f>IF(B679="","",IFERROR(VLOOKUP(B679,'Cadastro'!$A$2:$H$101,3,FALSE),""))</f>
        <v/>
      </c>
      <c r="E679" s="14">
        <f>IF(B679="","",IFERROR(VLOOKUP(B679,'Cadastro'!$A$2:$H$101,4,FALSE),""))</f>
        <v/>
      </c>
      <c r="F679" s="8" t="n"/>
      <c r="G679" s="8" t="n"/>
      <c r="H679" s="8" t="n"/>
      <c r="I679" s="8" t="n"/>
      <c r="J679" s="4" t="n"/>
      <c r="K679" s="15">
        <f>IF(OR(B679="",G679="",I679=""),"",IFERROR((I679-G679)-IF(J679="",0,J679/24),""))</f>
        <v/>
      </c>
      <c r="L679" s="16">
        <f>IF(OR(B679="",F679="",G679=""),"",MAX(0,(G679-F679)*1440))</f>
        <v/>
      </c>
      <c r="M679" s="17">
        <f>IF(B679="","",IF(G679="","Falta",IF(G679&gt;F679+10/1440,"Atraso",IF(I679&lt;H679,"Saída antecipada","Presente"))))</f>
        <v/>
      </c>
      <c r="N679" s="12" t="n"/>
      <c r="O679" s="18">
        <f>IF(OR(B679="",K679=""),"",K679*24*IFERROR(VLOOKUP(B679,'Cadastro'!$A$2:$H$101,7,FALSE),0))</f>
        <v/>
      </c>
      <c r="P679" s="12" t="n"/>
    </row>
    <row r="680">
      <c r="A680" s="6" t="n"/>
      <c r="B680" s="2" t="n"/>
      <c r="C680" s="7">
        <f>IF(B680="","",IFERROR(VLOOKUP(B680,'Cadastro'!$A$2:$H$101,2,FALSE),"Não localizado"))</f>
        <v/>
      </c>
      <c r="D680" s="7">
        <f>IF(B680="","",IFERROR(VLOOKUP(B680,'Cadastro'!$A$2:$H$101,3,FALSE),""))</f>
        <v/>
      </c>
      <c r="E680" s="7">
        <f>IF(B680="","",IFERROR(VLOOKUP(B680,'Cadastro'!$A$2:$H$101,4,FALSE),""))</f>
        <v/>
      </c>
      <c r="F680" s="8" t="n"/>
      <c r="G680" s="8" t="n"/>
      <c r="H680" s="8" t="n"/>
      <c r="I680" s="8" t="n"/>
      <c r="J680" s="4" t="n"/>
      <c r="K680" s="9">
        <f>IF(OR(B680="",G680="",I680=""),"",IFERROR((I680-G680)-IF(J680="",0,J680/24),""))</f>
        <v/>
      </c>
      <c r="L680" s="10">
        <f>IF(OR(B680="",F680="",G680=""),"",MAX(0,(G680-F680)*1440))</f>
        <v/>
      </c>
      <c r="M680" s="11">
        <f>IF(B680="","",IF(G680="","Falta",IF(G680&gt;F680+10/1440,"Atraso",IF(I680&lt;H680,"Saída antecipada","Presente"))))</f>
        <v/>
      </c>
      <c r="N680" s="12" t="n"/>
      <c r="O680" s="13">
        <f>IF(OR(B680="",K680=""),"",K680*24*IFERROR(VLOOKUP(B680,'Cadastro'!$A$2:$H$101,7,FALSE),0))</f>
        <v/>
      </c>
      <c r="P680" s="12" t="n"/>
    </row>
    <row r="681">
      <c r="A681" s="6" t="n"/>
      <c r="B681" s="2" t="n"/>
      <c r="C681" s="14">
        <f>IF(B681="","",IFERROR(VLOOKUP(B681,'Cadastro'!$A$2:$H$101,2,FALSE),"Não localizado"))</f>
        <v/>
      </c>
      <c r="D681" s="14">
        <f>IF(B681="","",IFERROR(VLOOKUP(B681,'Cadastro'!$A$2:$H$101,3,FALSE),""))</f>
        <v/>
      </c>
      <c r="E681" s="14">
        <f>IF(B681="","",IFERROR(VLOOKUP(B681,'Cadastro'!$A$2:$H$101,4,FALSE),""))</f>
        <v/>
      </c>
      <c r="F681" s="8" t="n"/>
      <c r="G681" s="8" t="n"/>
      <c r="H681" s="8" t="n"/>
      <c r="I681" s="8" t="n"/>
      <c r="J681" s="4" t="n"/>
      <c r="K681" s="15">
        <f>IF(OR(B681="",G681="",I681=""),"",IFERROR((I681-G681)-IF(J681="",0,J681/24),""))</f>
        <v/>
      </c>
      <c r="L681" s="16">
        <f>IF(OR(B681="",F681="",G681=""),"",MAX(0,(G681-F681)*1440))</f>
        <v/>
      </c>
      <c r="M681" s="17">
        <f>IF(B681="","",IF(G681="","Falta",IF(G681&gt;F681+10/1440,"Atraso",IF(I681&lt;H681,"Saída antecipada","Presente"))))</f>
        <v/>
      </c>
      <c r="N681" s="12" t="n"/>
      <c r="O681" s="18">
        <f>IF(OR(B681="",K681=""),"",K681*24*IFERROR(VLOOKUP(B681,'Cadastro'!$A$2:$H$101,7,FALSE),0))</f>
        <v/>
      </c>
      <c r="P681" s="12" t="n"/>
    </row>
    <row r="682">
      <c r="A682" s="6" t="n"/>
      <c r="B682" s="2" t="n"/>
      <c r="C682" s="7">
        <f>IF(B682="","",IFERROR(VLOOKUP(B682,'Cadastro'!$A$2:$H$101,2,FALSE),"Não localizado"))</f>
        <v/>
      </c>
      <c r="D682" s="7">
        <f>IF(B682="","",IFERROR(VLOOKUP(B682,'Cadastro'!$A$2:$H$101,3,FALSE),""))</f>
        <v/>
      </c>
      <c r="E682" s="7">
        <f>IF(B682="","",IFERROR(VLOOKUP(B682,'Cadastro'!$A$2:$H$101,4,FALSE),""))</f>
        <v/>
      </c>
      <c r="F682" s="8" t="n"/>
      <c r="G682" s="8" t="n"/>
      <c r="H682" s="8" t="n"/>
      <c r="I682" s="8" t="n"/>
      <c r="J682" s="4" t="n"/>
      <c r="K682" s="9">
        <f>IF(OR(B682="",G682="",I682=""),"",IFERROR((I682-G682)-IF(J682="",0,J682/24),""))</f>
        <v/>
      </c>
      <c r="L682" s="10">
        <f>IF(OR(B682="",F682="",G682=""),"",MAX(0,(G682-F682)*1440))</f>
        <v/>
      </c>
      <c r="M682" s="11">
        <f>IF(B682="","",IF(G682="","Falta",IF(G682&gt;F682+10/1440,"Atraso",IF(I682&lt;H682,"Saída antecipada","Presente"))))</f>
        <v/>
      </c>
      <c r="N682" s="12" t="n"/>
      <c r="O682" s="13">
        <f>IF(OR(B682="",K682=""),"",K682*24*IFERROR(VLOOKUP(B682,'Cadastro'!$A$2:$H$101,7,FALSE),0))</f>
        <v/>
      </c>
      <c r="P682" s="12" t="n"/>
    </row>
    <row r="683">
      <c r="A683" s="6" t="n"/>
      <c r="B683" s="2" t="n"/>
      <c r="C683" s="14">
        <f>IF(B683="","",IFERROR(VLOOKUP(B683,'Cadastro'!$A$2:$H$101,2,FALSE),"Não localizado"))</f>
        <v/>
      </c>
      <c r="D683" s="14">
        <f>IF(B683="","",IFERROR(VLOOKUP(B683,'Cadastro'!$A$2:$H$101,3,FALSE),""))</f>
        <v/>
      </c>
      <c r="E683" s="14">
        <f>IF(B683="","",IFERROR(VLOOKUP(B683,'Cadastro'!$A$2:$H$101,4,FALSE),""))</f>
        <v/>
      </c>
      <c r="F683" s="8" t="n"/>
      <c r="G683" s="8" t="n"/>
      <c r="H683" s="8" t="n"/>
      <c r="I683" s="8" t="n"/>
      <c r="J683" s="4" t="n"/>
      <c r="K683" s="15">
        <f>IF(OR(B683="",G683="",I683=""),"",IFERROR((I683-G683)-IF(J683="",0,J683/24),""))</f>
        <v/>
      </c>
      <c r="L683" s="16">
        <f>IF(OR(B683="",F683="",G683=""),"",MAX(0,(G683-F683)*1440))</f>
        <v/>
      </c>
      <c r="M683" s="17">
        <f>IF(B683="","",IF(G683="","Falta",IF(G683&gt;F683+10/1440,"Atraso",IF(I683&lt;H683,"Saída antecipada","Presente"))))</f>
        <v/>
      </c>
      <c r="N683" s="12" t="n"/>
      <c r="O683" s="18">
        <f>IF(OR(B683="",K683=""),"",K683*24*IFERROR(VLOOKUP(B683,'Cadastro'!$A$2:$H$101,7,FALSE),0))</f>
        <v/>
      </c>
      <c r="P683" s="12" t="n"/>
    </row>
    <row r="684">
      <c r="A684" s="6" t="n"/>
      <c r="B684" s="2" t="n"/>
      <c r="C684" s="7">
        <f>IF(B684="","",IFERROR(VLOOKUP(B684,'Cadastro'!$A$2:$H$101,2,FALSE),"Não localizado"))</f>
        <v/>
      </c>
      <c r="D684" s="7">
        <f>IF(B684="","",IFERROR(VLOOKUP(B684,'Cadastro'!$A$2:$H$101,3,FALSE),""))</f>
        <v/>
      </c>
      <c r="E684" s="7">
        <f>IF(B684="","",IFERROR(VLOOKUP(B684,'Cadastro'!$A$2:$H$101,4,FALSE),""))</f>
        <v/>
      </c>
      <c r="F684" s="8" t="n"/>
      <c r="G684" s="8" t="n"/>
      <c r="H684" s="8" t="n"/>
      <c r="I684" s="8" t="n"/>
      <c r="J684" s="4" t="n"/>
      <c r="K684" s="9">
        <f>IF(OR(B684="",G684="",I684=""),"",IFERROR((I684-G684)-IF(J684="",0,J684/24),""))</f>
        <v/>
      </c>
      <c r="L684" s="10">
        <f>IF(OR(B684="",F684="",G684=""),"",MAX(0,(G684-F684)*1440))</f>
        <v/>
      </c>
      <c r="M684" s="11">
        <f>IF(B684="","",IF(G684="","Falta",IF(G684&gt;F684+10/1440,"Atraso",IF(I684&lt;H684,"Saída antecipada","Presente"))))</f>
        <v/>
      </c>
      <c r="N684" s="12" t="n"/>
      <c r="O684" s="13">
        <f>IF(OR(B684="",K684=""),"",K684*24*IFERROR(VLOOKUP(B684,'Cadastro'!$A$2:$H$101,7,FALSE),0))</f>
        <v/>
      </c>
      <c r="P684" s="12" t="n"/>
    </row>
    <row r="685">
      <c r="A685" s="6" t="n"/>
      <c r="B685" s="2" t="n"/>
      <c r="C685" s="14">
        <f>IF(B685="","",IFERROR(VLOOKUP(B685,'Cadastro'!$A$2:$H$101,2,FALSE),"Não localizado"))</f>
        <v/>
      </c>
      <c r="D685" s="14">
        <f>IF(B685="","",IFERROR(VLOOKUP(B685,'Cadastro'!$A$2:$H$101,3,FALSE),""))</f>
        <v/>
      </c>
      <c r="E685" s="14">
        <f>IF(B685="","",IFERROR(VLOOKUP(B685,'Cadastro'!$A$2:$H$101,4,FALSE),""))</f>
        <v/>
      </c>
      <c r="F685" s="8" t="n"/>
      <c r="G685" s="8" t="n"/>
      <c r="H685" s="8" t="n"/>
      <c r="I685" s="8" t="n"/>
      <c r="J685" s="4" t="n"/>
      <c r="K685" s="15">
        <f>IF(OR(B685="",G685="",I685=""),"",IFERROR((I685-G685)-IF(J685="",0,J685/24),""))</f>
        <v/>
      </c>
      <c r="L685" s="16">
        <f>IF(OR(B685="",F685="",G685=""),"",MAX(0,(G685-F685)*1440))</f>
        <v/>
      </c>
      <c r="M685" s="17">
        <f>IF(B685="","",IF(G685="","Falta",IF(G685&gt;F685+10/1440,"Atraso",IF(I685&lt;H685,"Saída antecipada","Presente"))))</f>
        <v/>
      </c>
      <c r="N685" s="12" t="n"/>
      <c r="O685" s="18">
        <f>IF(OR(B685="",K685=""),"",K685*24*IFERROR(VLOOKUP(B685,'Cadastro'!$A$2:$H$101,7,FALSE),0))</f>
        <v/>
      </c>
      <c r="P685" s="12" t="n"/>
    </row>
    <row r="686">
      <c r="A686" s="6" t="n"/>
      <c r="B686" s="2" t="n"/>
      <c r="C686" s="7">
        <f>IF(B686="","",IFERROR(VLOOKUP(B686,'Cadastro'!$A$2:$H$101,2,FALSE),"Não localizado"))</f>
        <v/>
      </c>
      <c r="D686" s="7">
        <f>IF(B686="","",IFERROR(VLOOKUP(B686,'Cadastro'!$A$2:$H$101,3,FALSE),""))</f>
        <v/>
      </c>
      <c r="E686" s="7">
        <f>IF(B686="","",IFERROR(VLOOKUP(B686,'Cadastro'!$A$2:$H$101,4,FALSE),""))</f>
        <v/>
      </c>
      <c r="F686" s="8" t="n"/>
      <c r="G686" s="8" t="n"/>
      <c r="H686" s="8" t="n"/>
      <c r="I686" s="8" t="n"/>
      <c r="J686" s="4" t="n"/>
      <c r="K686" s="9">
        <f>IF(OR(B686="",G686="",I686=""),"",IFERROR((I686-G686)-IF(J686="",0,J686/24),""))</f>
        <v/>
      </c>
      <c r="L686" s="10">
        <f>IF(OR(B686="",F686="",G686=""),"",MAX(0,(G686-F686)*1440))</f>
        <v/>
      </c>
      <c r="M686" s="11">
        <f>IF(B686="","",IF(G686="","Falta",IF(G686&gt;F686+10/1440,"Atraso",IF(I686&lt;H686,"Saída antecipada","Presente"))))</f>
        <v/>
      </c>
      <c r="N686" s="12" t="n"/>
      <c r="O686" s="13">
        <f>IF(OR(B686="",K686=""),"",K686*24*IFERROR(VLOOKUP(B686,'Cadastro'!$A$2:$H$101,7,FALSE),0))</f>
        <v/>
      </c>
      <c r="P686" s="12" t="n"/>
    </row>
    <row r="687">
      <c r="A687" s="6" t="n"/>
      <c r="B687" s="2" t="n"/>
      <c r="C687" s="14">
        <f>IF(B687="","",IFERROR(VLOOKUP(B687,'Cadastro'!$A$2:$H$101,2,FALSE),"Não localizado"))</f>
        <v/>
      </c>
      <c r="D687" s="14">
        <f>IF(B687="","",IFERROR(VLOOKUP(B687,'Cadastro'!$A$2:$H$101,3,FALSE),""))</f>
        <v/>
      </c>
      <c r="E687" s="14">
        <f>IF(B687="","",IFERROR(VLOOKUP(B687,'Cadastro'!$A$2:$H$101,4,FALSE),""))</f>
        <v/>
      </c>
      <c r="F687" s="8" t="n"/>
      <c r="G687" s="8" t="n"/>
      <c r="H687" s="8" t="n"/>
      <c r="I687" s="8" t="n"/>
      <c r="J687" s="4" t="n"/>
      <c r="K687" s="15">
        <f>IF(OR(B687="",G687="",I687=""),"",IFERROR((I687-G687)-IF(J687="",0,J687/24),""))</f>
        <v/>
      </c>
      <c r="L687" s="16">
        <f>IF(OR(B687="",F687="",G687=""),"",MAX(0,(G687-F687)*1440))</f>
        <v/>
      </c>
      <c r="M687" s="17">
        <f>IF(B687="","",IF(G687="","Falta",IF(G687&gt;F687+10/1440,"Atraso",IF(I687&lt;H687,"Saída antecipada","Presente"))))</f>
        <v/>
      </c>
      <c r="N687" s="12" t="n"/>
      <c r="O687" s="18">
        <f>IF(OR(B687="",K687=""),"",K687*24*IFERROR(VLOOKUP(B687,'Cadastro'!$A$2:$H$101,7,FALSE),0))</f>
        <v/>
      </c>
      <c r="P687" s="12" t="n"/>
    </row>
    <row r="688">
      <c r="A688" s="6" t="n"/>
      <c r="B688" s="2" t="n"/>
      <c r="C688" s="7">
        <f>IF(B688="","",IFERROR(VLOOKUP(B688,'Cadastro'!$A$2:$H$101,2,FALSE),"Não localizado"))</f>
        <v/>
      </c>
      <c r="D688" s="7">
        <f>IF(B688="","",IFERROR(VLOOKUP(B688,'Cadastro'!$A$2:$H$101,3,FALSE),""))</f>
        <v/>
      </c>
      <c r="E688" s="7">
        <f>IF(B688="","",IFERROR(VLOOKUP(B688,'Cadastro'!$A$2:$H$101,4,FALSE),""))</f>
        <v/>
      </c>
      <c r="F688" s="8" t="n"/>
      <c r="G688" s="8" t="n"/>
      <c r="H688" s="8" t="n"/>
      <c r="I688" s="8" t="n"/>
      <c r="J688" s="4" t="n"/>
      <c r="K688" s="9">
        <f>IF(OR(B688="",G688="",I688=""),"",IFERROR((I688-G688)-IF(J688="",0,J688/24),""))</f>
        <v/>
      </c>
      <c r="L688" s="10">
        <f>IF(OR(B688="",F688="",G688=""),"",MAX(0,(G688-F688)*1440))</f>
        <v/>
      </c>
      <c r="M688" s="11">
        <f>IF(B688="","",IF(G688="","Falta",IF(G688&gt;F688+10/1440,"Atraso",IF(I688&lt;H688,"Saída antecipada","Presente"))))</f>
        <v/>
      </c>
      <c r="N688" s="12" t="n"/>
      <c r="O688" s="13">
        <f>IF(OR(B688="",K688=""),"",K688*24*IFERROR(VLOOKUP(B688,'Cadastro'!$A$2:$H$101,7,FALSE),0))</f>
        <v/>
      </c>
      <c r="P688" s="12" t="n"/>
    </row>
    <row r="689">
      <c r="A689" s="6" t="n"/>
      <c r="B689" s="2" t="n"/>
      <c r="C689" s="14">
        <f>IF(B689="","",IFERROR(VLOOKUP(B689,'Cadastro'!$A$2:$H$101,2,FALSE),"Não localizado"))</f>
        <v/>
      </c>
      <c r="D689" s="14">
        <f>IF(B689="","",IFERROR(VLOOKUP(B689,'Cadastro'!$A$2:$H$101,3,FALSE),""))</f>
        <v/>
      </c>
      <c r="E689" s="14">
        <f>IF(B689="","",IFERROR(VLOOKUP(B689,'Cadastro'!$A$2:$H$101,4,FALSE),""))</f>
        <v/>
      </c>
      <c r="F689" s="8" t="n"/>
      <c r="G689" s="8" t="n"/>
      <c r="H689" s="8" t="n"/>
      <c r="I689" s="8" t="n"/>
      <c r="J689" s="4" t="n"/>
      <c r="K689" s="15">
        <f>IF(OR(B689="",G689="",I689=""),"",IFERROR((I689-G689)-IF(J689="",0,J689/24),""))</f>
        <v/>
      </c>
      <c r="L689" s="16">
        <f>IF(OR(B689="",F689="",G689=""),"",MAX(0,(G689-F689)*1440))</f>
        <v/>
      </c>
      <c r="M689" s="17">
        <f>IF(B689="","",IF(G689="","Falta",IF(G689&gt;F689+10/1440,"Atraso",IF(I689&lt;H689,"Saída antecipada","Presente"))))</f>
        <v/>
      </c>
      <c r="N689" s="12" t="n"/>
      <c r="O689" s="18">
        <f>IF(OR(B689="",K689=""),"",K689*24*IFERROR(VLOOKUP(B689,'Cadastro'!$A$2:$H$101,7,FALSE),0))</f>
        <v/>
      </c>
      <c r="P689" s="12" t="n"/>
    </row>
    <row r="690">
      <c r="A690" s="6" t="n"/>
      <c r="B690" s="2" t="n"/>
      <c r="C690" s="7">
        <f>IF(B690="","",IFERROR(VLOOKUP(B690,'Cadastro'!$A$2:$H$101,2,FALSE),"Não localizado"))</f>
        <v/>
      </c>
      <c r="D690" s="7">
        <f>IF(B690="","",IFERROR(VLOOKUP(B690,'Cadastro'!$A$2:$H$101,3,FALSE),""))</f>
        <v/>
      </c>
      <c r="E690" s="7">
        <f>IF(B690="","",IFERROR(VLOOKUP(B690,'Cadastro'!$A$2:$H$101,4,FALSE),""))</f>
        <v/>
      </c>
      <c r="F690" s="8" t="n"/>
      <c r="G690" s="8" t="n"/>
      <c r="H690" s="8" t="n"/>
      <c r="I690" s="8" t="n"/>
      <c r="J690" s="4" t="n"/>
      <c r="K690" s="9">
        <f>IF(OR(B690="",G690="",I690=""),"",IFERROR((I690-G690)-IF(J690="",0,J690/24),""))</f>
        <v/>
      </c>
      <c r="L690" s="10">
        <f>IF(OR(B690="",F690="",G690=""),"",MAX(0,(G690-F690)*1440))</f>
        <v/>
      </c>
      <c r="M690" s="11">
        <f>IF(B690="","",IF(G690="","Falta",IF(G690&gt;F690+10/1440,"Atraso",IF(I690&lt;H690,"Saída antecipada","Presente"))))</f>
        <v/>
      </c>
      <c r="N690" s="12" t="n"/>
      <c r="O690" s="13">
        <f>IF(OR(B690="",K690=""),"",K690*24*IFERROR(VLOOKUP(B690,'Cadastro'!$A$2:$H$101,7,FALSE),0))</f>
        <v/>
      </c>
      <c r="P690" s="12" t="n"/>
    </row>
    <row r="691">
      <c r="A691" s="6" t="n"/>
      <c r="B691" s="2" t="n"/>
      <c r="C691" s="14">
        <f>IF(B691="","",IFERROR(VLOOKUP(B691,'Cadastro'!$A$2:$H$101,2,FALSE),"Não localizado"))</f>
        <v/>
      </c>
      <c r="D691" s="14">
        <f>IF(B691="","",IFERROR(VLOOKUP(B691,'Cadastro'!$A$2:$H$101,3,FALSE),""))</f>
        <v/>
      </c>
      <c r="E691" s="14">
        <f>IF(B691="","",IFERROR(VLOOKUP(B691,'Cadastro'!$A$2:$H$101,4,FALSE),""))</f>
        <v/>
      </c>
      <c r="F691" s="8" t="n"/>
      <c r="G691" s="8" t="n"/>
      <c r="H691" s="8" t="n"/>
      <c r="I691" s="8" t="n"/>
      <c r="J691" s="4" t="n"/>
      <c r="K691" s="15">
        <f>IF(OR(B691="",G691="",I691=""),"",IFERROR((I691-G691)-IF(J691="",0,J691/24),""))</f>
        <v/>
      </c>
      <c r="L691" s="16">
        <f>IF(OR(B691="",F691="",G691=""),"",MAX(0,(G691-F691)*1440))</f>
        <v/>
      </c>
      <c r="M691" s="17">
        <f>IF(B691="","",IF(G691="","Falta",IF(G691&gt;F691+10/1440,"Atraso",IF(I691&lt;H691,"Saída antecipada","Presente"))))</f>
        <v/>
      </c>
      <c r="N691" s="12" t="n"/>
      <c r="O691" s="18">
        <f>IF(OR(B691="",K691=""),"",K691*24*IFERROR(VLOOKUP(B691,'Cadastro'!$A$2:$H$101,7,FALSE),0))</f>
        <v/>
      </c>
      <c r="P691" s="12" t="n"/>
    </row>
    <row r="692">
      <c r="A692" s="6" t="n"/>
      <c r="B692" s="2" t="n"/>
      <c r="C692" s="7">
        <f>IF(B692="","",IFERROR(VLOOKUP(B692,'Cadastro'!$A$2:$H$101,2,FALSE),"Não localizado"))</f>
        <v/>
      </c>
      <c r="D692" s="7">
        <f>IF(B692="","",IFERROR(VLOOKUP(B692,'Cadastro'!$A$2:$H$101,3,FALSE),""))</f>
        <v/>
      </c>
      <c r="E692" s="7">
        <f>IF(B692="","",IFERROR(VLOOKUP(B692,'Cadastro'!$A$2:$H$101,4,FALSE),""))</f>
        <v/>
      </c>
      <c r="F692" s="8" t="n"/>
      <c r="G692" s="8" t="n"/>
      <c r="H692" s="8" t="n"/>
      <c r="I692" s="8" t="n"/>
      <c r="J692" s="4" t="n"/>
      <c r="K692" s="9">
        <f>IF(OR(B692="",G692="",I692=""),"",IFERROR((I692-G692)-IF(J692="",0,J692/24),""))</f>
        <v/>
      </c>
      <c r="L692" s="10">
        <f>IF(OR(B692="",F692="",G692=""),"",MAX(0,(G692-F692)*1440))</f>
        <v/>
      </c>
      <c r="M692" s="11">
        <f>IF(B692="","",IF(G692="","Falta",IF(G692&gt;F692+10/1440,"Atraso",IF(I692&lt;H692,"Saída antecipada","Presente"))))</f>
        <v/>
      </c>
      <c r="N692" s="12" t="n"/>
      <c r="O692" s="13">
        <f>IF(OR(B692="",K692=""),"",K692*24*IFERROR(VLOOKUP(B692,'Cadastro'!$A$2:$H$101,7,FALSE),0))</f>
        <v/>
      </c>
      <c r="P692" s="12" t="n"/>
    </row>
    <row r="693">
      <c r="A693" s="6" t="n"/>
      <c r="B693" s="2" t="n"/>
      <c r="C693" s="14">
        <f>IF(B693="","",IFERROR(VLOOKUP(B693,'Cadastro'!$A$2:$H$101,2,FALSE),"Não localizado"))</f>
        <v/>
      </c>
      <c r="D693" s="14">
        <f>IF(B693="","",IFERROR(VLOOKUP(B693,'Cadastro'!$A$2:$H$101,3,FALSE),""))</f>
        <v/>
      </c>
      <c r="E693" s="14">
        <f>IF(B693="","",IFERROR(VLOOKUP(B693,'Cadastro'!$A$2:$H$101,4,FALSE),""))</f>
        <v/>
      </c>
      <c r="F693" s="8" t="n"/>
      <c r="G693" s="8" t="n"/>
      <c r="H693" s="8" t="n"/>
      <c r="I693" s="8" t="n"/>
      <c r="J693" s="4" t="n"/>
      <c r="K693" s="15">
        <f>IF(OR(B693="",G693="",I693=""),"",IFERROR((I693-G693)-IF(J693="",0,J693/24),""))</f>
        <v/>
      </c>
      <c r="L693" s="16">
        <f>IF(OR(B693="",F693="",G693=""),"",MAX(0,(G693-F693)*1440))</f>
        <v/>
      </c>
      <c r="M693" s="17">
        <f>IF(B693="","",IF(G693="","Falta",IF(G693&gt;F693+10/1440,"Atraso",IF(I693&lt;H693,"Saída antecipada","Presente"))))</f>
        <v/>
      </c>
      <c r="N693" s="12" t="n"/>
      <c r="O693" s="18">
        <f>IF(OR(B693="",K693=""),"",K693*24*IFERROR(VLOOKUP(B693,'Cadastro'!$A$2:$H$101,7,FALSE),0))</f>
        <v/>
      </c>
      <c r="P693" s="12" t="n"/>
    </row>
    <row r="694">
      <c r="A694" s="6" t="n"/>
      <c r="B694" s="2" t="n"/>
      <c r="C694" s="7">
        <f>IF(B694="","",IFERROR(VLOOKUP(B694,'Cadastro'!$A$2:$H$101,2,FALSE),"Não localizado"))</f>
        <v/>
      </c>
      <c r="D694" s="7">
        <f>IF(B694="","",IFERROR(VLOOKUP(B694,'Cadastro'!$A$2:$H$101,3,FALSE),""))</f>
        <v/>
      </c>
      <c r="E694" s="7">
        <f>IF(B694="","",IFERROR(VLOOKUP(B694,'Cadastro'!$A$2:$H$101,4,FALSE),""))</f>
        <v/>
      </c>
      <c r="F694" s="8" t="n"/>
      <c r="G694" s="8" t="n"/>
      <c r="H694" s="8" t="n"/>
      <c r="I694" s="8" t="n"/>
      <c r="J694" s="4" t="n"/>
      <c r="K694" s="9">
        <f>IF(OR(B694="",G694="",I694=""),"",IFERROR((I694-G694)-IF(J694="",0,J694/24),""))</f>
        <v/>
      </c>
      <c r="L694" s="10">
        <f>IF(OR(B694="",F694="",G694=""),"",MAX(0,(G694-F694)*1440))</f>
        <v/>
      </c>
      <c r="M694" s="11">
        <f>IF(B694="","",IF(G694="","Falta",IF(G694&gt;F694+10/1440,"Atraso",IF(I694&lt;H694,"Saída antecipada","Presente"))))</f>
        <v/>
      </c>
      <c r="N694" s="12" t="n"/>
      <c r="O694" s="13">
        <f>IF(OR(B694="",K694=""),"",K694*24*IFERROR(VLOOKUP(B694,'Cadastro'!$A$2:$H$101,7,FALSE),0))</f>
        <v/>
      </c>
      <c r="P694" s="12" t="n"/>
    </row>
    <row r="695">
      <c r="A695" s="6" t="n"/>
      <c r="B695" s="2" t="n"/>
      <c r="C695" s="14">
        <f>IF(B695="","",IFERROR(VLOOKUP(B695,'Cadastro'!$A$2:$H$101,2,FALSE),"Não localizado"))</f>
        <v/>
      </c>
      <c r="D695" s="14">
        <f>IF(B695="","",IFERROR(VLOOKUP(B695,'Cadastro'!$A$2:$H$101,3,FALSE),""))</f>
        <v/>
      </c>
      <c r="E695" s="14">
        <f>IF(B695="","",IFERROR(VLOOKUP(B695,'Cadastro'!$A$2:$H$101,4,FALSE),""))</f>
        <v/>
      </c>
      <c r="F695" s="8" t="n"/>
      <c r="G695" s="8" t="n"/>
      <c r="H695" s="8" t="n"/>
      <c r="I695" s="8" t="n"/>
      <c r="J695" s="4" t="n"/>
      <c r="K695" s="15">
        <f>IF(OR(B695="",G695="",I695=""),"",IFERROR((I695-G695)-IF(J695="",0,J695/24),""))</f>
        <v/>
      </c>
      <c r="L695" s="16">
        <f>IF(OR(B695="",F695="",G695=""),"",MAX(0,(G695-F695)*1440))</f>
        <v/>
      </c>
      <c r="M695" s="17">
        <f>IF(B695="","",IF(G695="","Falta",IF(G695&gt;F695+10/1440,"Atraso",IF(I695&lt;H695,"Saída antecipada","Presente"))))</f>
        <v/>
      </c>
      <c r="N695" s="12" t="n"/>
      <c r="O695" s="18">
        <f>IF(OR(B695="",K695=""),"",K695*24*IFERROR(VLOOKUP(B695,'Cadastro'!$A$2:$H$101,7,FALSE),0))</f>
        <v/>
      </c>
      <c r="P695" s="12" t="n"/>
    </row>
    <row r="696">
      <c r="A696" s="6" t="n"/>
      <c r="B696" s="2" t="n"/>
      <c r="C696" s="7">
        <f>IF(B696="","",IFERROR(VLOOKUP(B696,'Cadastro'!$A$2:$H$101,2,FALSE),"Não localizado"))</f>
        <v/>
      </c>
      <c r="D696" s="7">
        <f>IF(B696="","",IFERROR(VLOOKUP(B696,'Cadastro'!$A$2:$H$101,3,FALSE),""))</f>
        <v/>
      </c>
      <c r="E696" s="7">
        <f>IF(B696="","",IFERROR(VLOOKUP(B696,'Cadastro'!$A$2:$H$101,4,FALSE),""))</f>
        <v/>
      </c>
      <c r="F696" s="8" t="n"/>
      <c r="G696" s="8" t="n"/>
      <c r="H696" s="8" t="n"/>
      <c r="I696" s="8" t="n"/>
      <c r="J696" s="4" t="n"/>
      <c r="K696" s="9">
        <f>IF(OR(B696="",G696="",I696=""),"",IFERROR((I696-G696)-IF(J696="",0,J696/24),""))</f>
        <v/>
      </c>
      <c r="L696" s="10">
        <f>IF(OR(B696="",F696="",G696=""),"",MAX(0,(G696-F696)*1440))</f>
        <v/>
      </c>
      <c r="M696" s="11">
        <f>IF(B696="","",IF(G696="","Falta",IF(G696&gt;F696+10/1440,"Atraso",IF(I696&lt;H696,"Saída antecipada","Presente"))))</f>
        <v/>
      </c>
      <c r="N696" s="12" t="n"/>
      <c r="O696" s="13">
        <f>IF(OR(B696="",K696=""),"",K696*24*IFERROR(VLOOKUP(B696,'Cadastro'!$A$2:$H$101,7,FALSE),0))</f>
        <v/>
      </c>
      <c r="P696" s="12" t="n"/>
    </row>
    <row r="697">
      <c r="A697" s="6" t="n"/>
      <c r="B697" s="2" t="n"/>
      <c r="C697" s="14">
        <f>IF(B697="","",IFERROR(VLOOKUP(B697,'Cadastro'!$A$2:$H$101,2,FALSE),"Não localizado"))</f>
        <v/>
      </c>
      <c r="D697" s="14">
        <f>IF(B697="","",IFERROR(VLOOKUP(B697,'Cadastro'!$A$2:$H$101,3,FALSE),""))</f>
        <v/>
      </c>
      <c r="E697" s="14">
        <f>IF(B697="","",IFERROR(VLOOKUP(B697,'Cadastro'!$A$2:$H$101,4,FALSE),""))</f>
        <v/>
      </c>
      <c r="F697" s="8" t="n"/>
      <c r="G697" s="8" t="n"/>
      <c r="H697" s="8" t="n"/>
      <c r="I697" s="8" t="n"/>
      <c r="J697" s="4" t="n"/>
      <c r="K697" s="15">
        <f>IF(OR(B697="",G697="",I697=""),"",IFERROR((I697-G697)-IF(J697="",0,J697/24),""))</f>
        <v/>
      </c>
      <c r="L697" s="16">
        <f>IF(OR(B697="",F697="",G697=""),"",MAX(0,(G697-F697)*1440))</f>
        <v/>
      </c>
      <c r="M697" s="17">
        <f>IF(B697="","",IF(G697="","Falta",IF(G697&gt;F697+10/1440,"Atraso",IF(I697&lt;H697,"Saída antecipada","Presente"))))</f>
        <v/>
      </c>
      <c r="N697" s="12" t="n"/>
      <c r="O697" s="18">
        <f>IF(OR(B697="",K697=""),"",K697*24*IFERROR(VLOOKUP(B697,'Cadastro'!$A$2:$H$101,7,FALSE),0))</f>
        <v/>
      </c>
      <c r="P697" s="12" t="n"/>
    </row>
    <row r="698">
      <c r="A698" s="6" t="n"/>
      <c r="B698" s="2" t="n"/>
      <c r="C698" s="7">
        <f>IF(B698="","",IFERROR(VLOOKUP(B698,'Cadastro'!$A$2:$H$101,2,FALSE),"Não localizado"))</f>
        <v/>
      </c>
      <c r="D698" s="7">
        <f>IF(B698="","",IFERROR(VLOOKUP(B698,'Cadastro'!$A$2:$H$101,3,FALSE),""))</f>
        <v/>
      </c>
      <c r="E698" s="7">
        <f>IF(B698="","",IFERROR(VLOOKUP(B698,'Cadastro'!$A$2:$H$101,4,FALSE),""))</f>
        <v/>
      </c>
      <c r="F698" s="8" t="n"/>
      <c r="G698" s="8" t="n"/>
      <c r="H698" s="8" t="n"/>
      <c r="I698" s="8" t="n"/>
      <c r="J698" s="4" t="n"/>
      <c r="K698" s="9">
        <f>IF(OR(B698="",G698="",I698=""),"",IFERROR((I698-G698)-IF(J698="",0,J698/24),""))</f>
        <v/>
      </c>
      <c r="L698" s="10">
        <f>IF(OR(B698="",F698="",G698=""),"",MAX(0,(G698-F698)*1440))</f>
        <v/>
      </c>
      <c r="M698" s="11">
        <f>IF(B698="","",IF(G698="","Falta",IF(G698&gt;F698+10/1440,"Atraso",IF(I698&lt;H698,"Saída antecipada","Presente"))))</f>
        <v/>
      </c>
      <c r="N698" s="12" t="n"/>
      <c r="O698" s="13">
        <f>IF(OR(B698="",K698=""),"",K698*24*IFERROR(VLOOKUP(B698,'Cadastro'!$A$2:$H$101,7,FALSE),0))</f>
        <v/>
      </c>
      <c r="P698" s="12" t="n"/>
    </row>
    <row r="699">
      <c r="A699" s="6" t="n"/>
      <c r="B699" s="2" t="n"/>
      <c r="C699" s="14">
        <f>IF(B699="","",IFERROR(VLOOKUP(B699,'Cadastro'!$A$2:$H$101,2,FALSE),"Não localizado"))</f>
        <v/>
      </c>
      <c r="D699" s="14">
        <f>IF(B699="","",IFERROR(VLOOKUP(B699,'Cadastro'!$A$2:$H$101,3,FALSE),""))</f>
        <v/>
      </c>
      <c r="E699" s="14">
        <f>IF(B699="","",IFERROR(VLOOKUP(B699,'Cadastro'!$A$2:$H$101,4,FALSE),""))</f>
        <v/>
      </c>
      <c r="F699" s="8" t="n"/>
      <c r="G699" s="8" t="n"/>
      <c r="H699" s="8" t="n"/>
      <c r="I699" s="8" t="n"/>
      <c r="J699" s="4" t="n"/>
      <c r="K699" s="15">
        <f>IF(OR(B699="",G699="",I699=""),"",IFERROR((I699-G699)-IF(J699="",0,J699/24),""))</f>
        <v/>
      </c>
      <c r="L699" s="16">
        <f>IF(OR(B699="",F699="",G699=""),"",MAX(0,(G699-F699)*1440))</f>
        <v/>
      </c>
      <c r="M699" s="17">
        <f>IF(B699="","",IF(G699="","Falta",IF(G699&gt;F699+10/1440,"Atraso",IF(I699&lt;H699,"Saída antecipada","Presente"))))</f>
        <v/>
      </c>
      <c r="N699" s="12" t="n"/>
      <c r="O699" s="18">
        <f>IF(OR(B699="",K699=""),"",K699*24*IFERROR(VLOOKUP(B699,'Cadastro'!$A$2:$H$101,7,FALSE),0))</f>
        <v/>
      </c>
      <c r="P699" s="12" t="n"/>
    </row>
    <row r="700">
      <c r="A700" s="6" t="n"/>
      <c r="B700" s="2" t="n"/>
      <c r="C700" s="7">
        <f>IF(B700="","",IFERROR(VLOOKUP(B700,'Cadastro'!$A$2:$H$101,2,FALSE),"Não localizado"))</f>
        <v/>
      </c>
      <c r="D700" s="7">
        <f>IF(B700="","",IFERROR(VLOOKUP(B700,'Cadastro'!$A$2:$H$101,3,FALSE),""))</f>
        <v/>
      </c>
      <c r="E700" s="7">
        <f>IF(B700="","",IFERROR(VLOOKUP(B700,'Cadastro'!$A$2:$H$101,4,FALSE),""))</f>
        <v/>
      </c>
      <c r="F700" s="8" t="n"/>
      <c r="G700" s="8" t="n"/>
      <c r="H700" s="8" t="n"/>
      <c r="I700" s="8" t="n"/>
      <c r="J700" s="4" t="n"/>
      <c r="K700" s="9">
        <f>IF(OR(B700="",G700="",I700=""),"",IFERROR((I700-G700)-IF(J700="",0,J700/24),""))</f>
        <v/>
      </c>
      <c r="L700" s="10">
        <f>IF(OR(B700="",F700="",G700=""),"",MAX(0,(G700-F700)*1440))</f>
        <v/>
      </c>
      <c r="M700" s="11">
        <f>IF(B700="","",IF(G700="","Falta",IF(G700&gt;F700+10/1440,"Atraso",IF(I700&lt;H700,"Saída antecipada","Presente"))))</f>
        <v/>
      </c>
      <c r="N700" s="12" t="n"/>
      <c r="O700" s="13">
        <f>IF(OR(B700="",K700=""),"",K700*24*IFERROR(VLOOKUP(B700,'Cadastro'!$A$2:$H$101,7,FALSE),0))</f>
        <v/>
      </c>
      <c r="P700" s="12" t="n"/>
    </row>
    <row r="701">
      <c r="A701" s="6" t="n"/>
      <c r="B701" s="2" t="n"/>
      <c r="C701" s="14">
        <f>IF(B701="","",IFERROR(VLOOKUP(B701,'Cadastro'!$A$2:$H$101,2,FALSE),"Não localizado"))</f>
        <v/>
      </c>
      <c r="D701" s="14">
        <f>IF(B701="","",IFERROR(VLOOKUP(B701,'Cadastro'!$A$2:$H$101,3,FALSE),""))</f>
        <v/>
      </c>
      <c r="E701" s="14">
        <f>IF(B701="","",IFERROR(VLOOKUP(B701,'Cadastro'!$A$2:$H$101,4,FALSE),""))</f>
        <v/>
      </c>
      <c r="F701" s="8" t="n"/>
      <c r="G701" s="8" t="n"/>
      <c r="H701" s="8" t="n"/>
      <c r="I701" s="8" t="n"/>
      <c r="J701" s="4" t="n"/>
      <c r="K701" s="15">
        <f>IF(OR(B701="",G701="",I701=""),"",IFERROR((I701-G701)-IF(J701="",0,J701/24),""))</f>
        <v/>
      </c>
      <c r="L701" s="16">
        <f>IF(OR(B701="",F701="",G701=""),"",MAX(0,(G701-F701)*1440))</f>
        <v/>
      </c>
      <c r="M701" s="17">
        <f>IF(B701="","",IF(G701="","Falta",IF(G701&gt;F701+10/1440,"Atraso",IF(I701&lt;H701,"Saída antecipada","Presente"))))</f>
        <v/>
      </c>
      <c r="N701" s="12" t="n"/>
      <c r="O701" s="18">
        <f>IF(OR(B701="",K701=""),"",K701*24*IFERROR(VLOOKUP(B701,'Cadastro'!$A$2:$H$101,7,FALSE),0))</f>
        <v/>
      </c>
      <c r="P701" s="12" t="n"/>
    </row>
    <row r="702">
      <c r="A702" s="6" t="n"/>
      <c r="B702" s="2" t="n"/>
      <c r="C702" s="7">
        <f>IF(B702="","",IFERROR(VLOOKUP(B702,'Cadastro'!$A$2:$H$101,2,FALSE),"Não localizado"))</f>
        <v/>
      </c>
      <c r="D702" s="7">
        <f>IF(B702="","",IFERROR(VLOOKUP(B702,'Cadastro'!$A$2:$H$101,3,FALSE),""))</f>
        <v/>
      </c>
      <c r="E702" s="7">
        <f>IF(B702="","",IFERROR(VLOOKUP(B702,'Cadastro'!$A$2:$H$101,4,FALSE),""))</f>
        <v/>
      </c>
      <c r="F702" s="8" t="n"/>
      <c r="G702" s="8" t="n"/>
      <c r="H702" s="8" t="n"/>
      <c r="I702" s="8" t="n"/>
      <c r="J702" s="4" t="n"/>
      <c r="K702" s="9">
        <f>IF(OR(B702="",G702="",I702=""),"",IFERROR((I702-G702)-IF(J702="",0,J702/24),""))</f>
        <v/>
      </c>
      <c r="L702" s="10">
        <f>IF(OR(B702="",F702="",G702=""),"",MAX(0,(G702-F702)*1440))</f>
        <v/>
      </c>
      <c r="M702" s="11">
        <f>IF(B702="","",IF(G702="","Falta",IF(G702&gt;F702+10/1440,"Atraso",IF(I702&lt;H702,"Saída antecipada","Presente"))))</f>
        <v/>
      </c>
      <c r="N702" s="12" t="n"/>
      <c r="O702" s="13">
        <f>IF(OR(B702="",K702=""),"",K702*24*IFERROR(VLOOKUP(B702,'Cadastro'!$A$2:$H$101,7,FALSE),0))</f>
        <v/>
      </c>
      <c r="P702" s="12" t="n"/>
    </row>
    <row r="703">
      <c r="A703" s="6" t="n"/>
      <c r="B703" s="2" t="n"/>
      <c r="C703" s="14">
        <f>IF(B703="","",IFERROR(VLOOKUP(B703,'Cadastro'!$A$2:$H$101,2,FALSE),"Não localizado"))</f>
        <v/>
      </c>
      <c r="D703" s="14">
        <f>IF(B703="","",IFERROR(VLOOKUP(B703,'Cadastro'!$A$2:$H$101,3,FALSE),""))</f>
        <v/>
      </c>
      <c r="E703" s="14">
        <f>IF(B703="","",IFERROR(VLOOKUP(B703,'Cadastro'!$A$2:$H$101,4,FALSE),""))</f>
        <v/>
      </c>
      <c r="F703" s="8" t="n"/>
      <c r="G703" s="8" t="n"/>
      <c r="H703" s="8" t="n"/>
      <c r="I703" s="8" t="n"/>
      <c r="J703" s="4" t="n"/>
      <c r="K703" s="15">
        <f>IF(OR(B703="",G703="",I703=""),"",IFERROR((I703-G703)-IF(J703="",0,J703/24),""))</f>
        <v/>
      </c>
      <c r="L703" s="16">
        <f>IF(OR(B703="",F703="",G703=""),"",MAX(0,(G703-F703)*1440))</f>
        <v/>
      </c>
      <c r="M703" s="17">
        <f>IF(B703="","",IF(G703="","Falta",IF(G703&gt;F703+10/1440,"Atraso",IF(I703&lt;H703,"Saída antecipada","Presente"))))</f>
        <v/>
      </c>
      <c r="N703" s="12" t="n"/>
      <c r="O703" s="18">
        <f>IF(OR(B703="",K703=""),"",K703*24*IFERROR(VLOOKUP(B703,'Cadastro'!$A$2:$H$101,7,FALSE),0))</f>
        <v/>
      </c>
      <c r="P703" s="12" t="n"/>
    </row>
    <row r="704">
      <c r="A704" s="6" t="n"/>
      <c r="B704" s="2" t="n"/>
      <c r="C704" s="7">
        <f>IF(B704="","",IFERROR(VLOOKUP(B704,'Cadastro'!$A$2:$H$101,2,FALSE),"Não localizado"))</f>
        <v/>
      </c>
      <c r="D704" s="7">
        <f>IF(B704="","",IFERROR(VLOOKUP(B704,'Cadastro'!$A$2:$H$101,3,FALSE),""))</f>
        <v/>
      </c>
      <c r="E704" s="7">
        <f>IF(B704="","",IFERROR(VLOOKUP(B704,'Cadastro'!$A$2:$H$101,4,FALSE),""))</f>
        <v/>
      </c>
      <c r="F704" s="8" t="n"/>
      <c r="G704" s="8" t="n"/>
      <c r="H704" s="8" t="n"/>
      <c r="I704" s="8" t="n"/>
      <c r="J704" s="4" t="n"/>
      <c r="K704" s="9">
        <f>IF(OR(B704="",G704="",I704=""),"",IFERROR((I704-G704)-IF(J704="",0,J704/24),""))</f>
        <v/>
      </c>
      <c r="L704" s="10">
        <f>IF(OR(B704="",F704="",G704=""),"",MAX(0,(G704-F704)*1440))</f>
        <v/>
      </c>
      <c r="M704" s="11">
        <f>IF(B704="","",IF(G704="","Falta",IF(G704&gt;F704+10/1440,"Atraso",IF(I704&lt;H704,"Saída antecipada","Presente"))))</f>
        <v/>
      </c>
      <c r="N704" s="12" t="n"/>
      <c r="O704" s="13">
        <f>IF(OR(B704="",K704=""),"",K704*24*IFERROR(VLOOKUP(B704,'Cadastro'!$A$2:$H$101,7,FALSE),0))</f>
        <v/>
      </c>
      <c r="P704" s="12" t="n"/>
    </row>
    <row r="705">
      <c r="A705" s="6" t="n"/>
      <c r="B705" s="2" t="n"/>
      <c r="C705" s="14">
        <f>IF(B705="","",IFERROR(VLOOKUP(B705,'Cadastro'!$A$2:$H$101,2,FALSE),"Não localizado"))</f>
        <v/>
      </c>
      <c r="D705" s="14">
        <f>IF(B705="","",IFERROR(VLOOKUP(B705,'Cadastro'!$A$2:$H$101,3,FALSE),""))</f>
        <v/>
      </c>
      <c r="E705" s="14">
        <f>IF(B705="","",IFERROR(VLOOKUP(B705,'Cadastro'!$A$2:$H$101,4,FALSE),""))</f>
        <v/>
      </c>
      <c r="F705" s="8" t="n"/>
      <c r="G705" s="8" t="n"/>
      <c r="H705" s="8" t="n"/>
      <c r="I705" s="8" t="n"/>
      <c r="J705" s="4" t="n"/>
      <c r="K705" s="15">
        <f>IF(OR(B705="",G705="",I705=""),"",IFERROR((I705-G705)-IF(J705="",0,J705/24),""))</f>
        <v/>
      </c>
      <c r="L705" s="16">
        <f>IF(OR(B705="",F705="",G705=""),"",MAX(0,(G705-F705)*1440))</f>
        <v/>
      </c>
      <c r="M705" s="17">
        <f>IF(B705="","",IF(G705="","Falta",IF(G705&gt;F705+10/1440,"Atraso",IF(I705&lt;H705,"Saída antecipada","Presente"))))</f>
        <v/>
      </c>
      <c r="N705" s="12" t="n"/>
      <c r="O705" s="18">
        <f>IF(OR(B705="",K705=""),"",K705*24*IFERROR(VLOOKUP(B705,'Cadastro'!$A$2:$H$101,7,FALSE),0))</f>
        <v/>
      </c>
      <c r="P705" s="12" t="n"/>
    </row>
    <row r="706">
      <c r="A706" s="6" t="n"/>
      <c r="B706" s="2" t="n"/>
      <c r="C706" s="7">
        <f>IF(B706="","",IFERROR(VLOOKUP(B706,'Cadastro'!$A$2:$H$101,2,FALSE),"Não localizado"))</f>
        <v/>
      </c>
      <c r="D706" s="7">
        <f>IF(B706="","",IFERROR(VLOOKUP(B706,'Cadastro'!$A$2:$H$101,3,FALSE),""))</f>
        <v/>
      </c>
      <c r="E706" s="7">
        <f>IF(B706="","",IFERROR(VLOOKUP(B706,'Cadastro'!$A$2:$H$101,4,FALSE),""))</f>
        <v/>
      </c>
      <c r="F706" s="8" t="n"/>
      <c r="G706" s="8" t="n"/>
      <c r="H706" s="8" t="n"/>
      <c r="I706" s="8" t="n"/>
      <c r="J706" s="4" t="n"/>
      <c r="K706" s="9">
        <f>IF(OR(B706="",G706="",I706=""),"",IFERROR((I706-G706)-IF(J706="",0,J706/24),""))</f>
        <v/>
      </c>
      <c r="L706" s="10">
        <f>IF(OR(B706="",F706="",G706=""),"",MAX(0,(G706-F706)*1440))</f>
        <v/>
      </c>
      <c r="M706" s="11">
        <f>IF(B706="","",IF(G706="","Falta",IF(G706&gt;F706+10/1440,"Atraso",IF(I706&lt;H706,"Saída antecipada","Presente"))))</f>
        <v/>
      </c>
      <c r="N706" s="12" t="n"/>
      <c r="O706" s="13">
        <f>IF(OR(B706="",K706=""),"",K706*24*IFERROR(VLOOKUP(B706,'Cadastro'!$A$2:$H$101,7,FALSE),0))</f>
        <v/>
      </c>
      <c r="P706" s="12" t="n"/>
    </row>
    <row r="707">
      <c r="A707" s="6" t="n"/>
      <c r="B707" s="2" t="n"/>
      <c r="C707" s="14">
        <f>IF(B707="","",IFERROR(VLOOKUP(B707,'Cadastro'!$A$2:$H$101,2,FALSE),"Não localizado"))</f>
        <v/>
      </c>
      <c r="D707" s="14">
        <f>IF(B707="","",IFERROR(VLOOKUP(B707,'Cadastro'!$A$2:$H$101,3,FALSE),""))</f>
        <v/>
      </c>
      <c r="E707" s="14">
        <f>IF(B707="","",IFERROR(VLOOKUP(B707,'Cadastro'!$A$2:$H$101,4,FALSE),""))</f>
        <v/>
      </c>
      <c r="F707" s="8" t="n"/>
      <c r="G707" s="8" t="n"/>
      <c r="H707" s="8" t="n"/>
      <c r="I707" s="8" t="n"/>
      <c r="J707" s="4" t="n"/>
      <c r="K707" s="15">
        <f>IF(OR(B707="",G707="",I707=""),"",IFERROR((I707-G707)-IF(J707="",0,J707/24),""))</f>
        <v/>
      </c>
      <c r="L707" s="16">
        <f>IF(OR(B707="",F707="",G707=""),"",MAX(0,(G707-F707)*1440))</f>
        <v/>
      </c>
      <c r="M707" s="17">
        <f>IF(B707="","",IF(G707="","Falta",IF(G707&gt;F707+10/1440,"Atraso",IF(I707&lt;H707,"Saída antecipada","Presente"))))</f>
        <v/>
      </c>
      <c r="N707" s="12" t="n"/>
      <c r="O707" s="18">
        <f>IF(OR(B707="",K707=""),"",K707*24*IFERROR(VLOOKUP(B707,'Cadastro'!$A$2:$H$101,7,FALSE),0))</f>
        <v/>
      </c>
      <c r="P707" s="12" t="n"/>
    </row>
    <row r="708">
      <c r="A708" s="6" t="n"/>
      <c r="B708" s="2" t="n"/>
      <c r="C708" s="7">
        <f>IF(B708="","",IFERROR(VLOOKUP(B708,'Cadastro'!$A$2:$H$101,2,FALSE),"Não localizado"))</f>
        <v/>
      </c>
      <c r="D708" s="7">
        <f>IF(B708="","",IFERROR(VLOOKUP(B708,'Cadastro'!$A$2:$H$101,3,FALSE),""))</f>
        <v/>
      </c>
      <c r="E708" s="7">
        <f>IF(B708="","",IFERROR(VLOOKUP(B708,'Cadastro'!$A$2:$H$101,4,FALSE),""))</f>
        <v/>
      </c>
      <c r="F708" s="8" t="n"/>
      <c r="G708" s="8" t="n"/>
      <c r="H708" s="8" t="n"/>
      <c r="I708" s="8" t="n"/>
      <c r="J708" s="4" t="n"/>
      <c r="K708" s="9">
        <f>IF(OR(B708="",G708="",I708=""),"",IFERROR((I708-G708)-IF(J708="",0,J708/24),""))</f>
        <v/>
      </c>
      <c r="L708" s="10">
        <f>IF(OR(B708="",F708="",G708=""),"",MAX(0,(G708-F708)*1440))</f>
        <v/>
      </c>
      <c r="M708" s="11">
        <f>IF(B708="","",IF(G708="","Falta",IF(G708&gt;F708+10/1440,"Atraso",IF(I708&lt;H708,"Saída antecipada","Presente"))))</f>
        <v/>
      </c>
      <c r="N708" s="12" t="n"/>
      <c r="O708" s="13">
        <f>IF(OR(B708="",K708=""),"",K708*24*IFERROR(VLOOKUP(B708,'Cadastro'!$A$2:$H$101,7,FALSE),0))</f>
        <v/>
      </c>
      <c r="P708" s="12" t="n"/>
    </row>
    <row r="709">
      <c r="A709" s="6" t="n"/>
      <c r="B709" s="2" t="n"/>
      <c r="C709" s="14">
        <f>IF(B709="","",IFERROR(VLOOKUP(B709,'Cadastro'!$A$2:$H$101,2,FALSE),"Não localizado"))</f>
        <v/>
      </c>
      <c r="D709" s="14">
        <f>IF(B709="","",IFERROR(VLOOKUP(B709,'Cadastro'!$A$2:$H$101,3,FALSE),""))</f>
        <v/>
      </c>
      <c r="E709" s="14">
        <f>IF(B709="","",IFERROR(VLOOKUP(B709,'Cadastro'!$A$2:$H$101,4,FALSE),""))</f>
        <v/>
      </c>
      <c r="F709" s="8" t="n"/>
      <c r="G709" s="8" t="n"/>
      <c r="H709" s="8" t="n"/>
      <c r="I709" s="8" t="n"/>
      <c r="J709" s="4" t="n"/>
      <c r="K709" s="15">
        <f>IF(OR(B709="",G709="",I709=""),"",IFERROR((I709-G709)-IF(J709="",0,J709/24),""))</f>
        <v/>
      </c>
      <c r="L709" s="16">
        <f>IF(OR(B709="",F709="",G709=""),"",MAX(0,(G709-F709)*1440))</f>
        <v/>
      </c>
      <c r="M709" s="17">
        <f>IF(B709="","",IF(G709="","Falta",IF(G709&gt;F709+10/1440,"Atraso",IF(I709&lt;H709,"Saída antecipada","Presente"))))</f>
        <v/>
      </c>
      <c r="N709" s="12" t="n"/>
      <c r="O709" s="18">
        <f>IF(OR(B709="",K709=""),"",K709*24*IFERROR(VLOOKUP(B709,'Cadastro'!$A$2:$H$101,7,FALSE),0))</f>
        <v/>
      </c>
      <c r="P709" s="12" t="n"/>
    </row>
    <row r="710">
      <c r="A710" s="6" t="n"/>
      <c r="B710" s="2" t="n"/>
      <c r="C710" s="7">
        <f>IF(B710="","",IFERROR(VLOOKUP(B710,'Cadastro'!$A$2:$H$101,2,FALSE),"Não localizado"))</f>
        <v/>
      </c>
      <c r="D710" s="7">
        <f>IF(B710="","",IFERROR(VLOOKUP(B710,'Cadastro'!$A$2:$H$101,3,FALSE),""))</f>
        <v/>
      </c>
      <c r="E710" s="7">
        <f>IF(B710="","",IFERROR(VLOOKUP(B710,'Cadastro'!$A$2:$H$101,4,FALSE),""))</f>
        <v/>
      </c>
      <c r="F710" s="8" t="n"/>
      <c r="G710" s="8" t="n"/>
      <c r="H710" s="8" t="n"/>
      <c r="I710" s="8" t="n"/>
      <c r="J710" s="4" t="n"/>
      <c r="K710" s="9">
        <f>IF(OR(B710="",G710="",I710=""),"",IFERROR((I710-G710)-IF(J710="",0,J710/24),""))</f>
        <v/>
      </c>
      <c r="L710" s="10">
        <f>IF(OR(B710="",F710="",G710=""),"",MAX(0,(G710-F710)*1440))</f>
        <v/>
      </c>
      <c r="M710" s="11">
        <f>IF(B710="","",IF(G710="","Falta",IF(G710&gt;F710+10/1440,"Atraso",IF(I710&lt;H710,"Saída antecipada","Presente"))))</f>
        <v/>
      </c>
      <c r="N710" s="12" t="n"/>
      <c r="O710" s="13">
        <f>IF(OR(B710="",K710=""),"",K710*24*IFERROR(VLOOKUP(B710,'Cadastro'!$A$2:$H$101,7,FALSE),0))</f>
        <v/>
      </c>
      <c r="P710" s="12" t="n"/>
    </row>
    <row r="711">
      <c r="A711" s="6" t="n"/>
      <c r="B711" s="2" t="n"/>
      <c r="C711" s="14">
        <f>IF(B711="","",IFERROR(VLOOKUP(B711,'Cadastro'!$A$2:$H$101,2,FALSE),"Não localizado"))</f>
        <v/>
      </c>
      <c r="D711" s="14">
        <f>IF(B711="","",IFERROR(VLOOKUP(B711,'Cadastro'!$A$2:$H$101,3,FALSE),""))</f>
        <v/>
      </c>
      <c r="E711" s="14">
        <f>IF(B711="","",IFERROR(VLOOKUP(B711,'Cadastro'!$A$2:$H$101,4,FALSE),""))</f>
        <v/>
      </c>
      <c r="F711" s="8" t="n"/>
      <c r="G711" s="8" t="n"/>
      <c r="H711" s="8" t="n"/>
      <c r="I711" s="8" t="n"/>
      <c r="J711" s="4" t="n"/>
      <c r="K711" s="15">
        <f>IF(OR(B711="",G711="",I711=""),"",IFERROR((I711-G711)-IF(J711="",0,J711/24),""))</f>
        <v/>
      </c>
      <c r="L711" s="16">
        <f>IF(OR(B711="",F711="",G711=""),"",MAX(0,(G711-F711)*1440))</f>
        <v/>
      </c>
      <c r="M711" s="17">
        <f>IF(B711="","",IF(G711="","Falta",IF(G711&gt;F711+10/1440,"Atraso",IF(I711&lt;H711,"Saída antecipada","Presente"))))</f>
        <v/>
      </c>
      <c r="N711" s="12" t="n"/>
      <c r="O711" s="18">
        <f>IF(OR(B711="",K711=""),"",K711*24*IFERROR(VLOOKUP(B711,'Cadastro'!$A$2:$H$101,7,FALSE),0))</f>
        <v/>
      </c>
      <c r="P711" s="12" t="n"/>
    </row>
    <row r="712">
      <c r="A712" s="6" t="n"/>
      <c r="B712" s="2" t="n"/>
      <c r="C712" s="7">
        <f>IF(B712="","",IFERROR(VLOOKUP(B712,'Cadastro'!$A$2:$H$101,2,FALSE),"Não localizado"))</f>
        <v/>
      </c>
      <c r="D712" s="7">
        <f>IF(B712="","",IFERROR(VLOOKUP(B712,'Cadastro'!$A$2:$H$101,3,FALSE),""))</f>
        <v/>
      </c>
      <c r="E712" s="7">
        <f>IF(B712="","",IFERROR(VLOOKUP(B712,'Cadastro'!$A$2:$H$101,4,FALSE),""))</f>
        <v/>
      </c>
      <c r="F712" s="8" t="n"/>
      <c r="G712" s="8" t="n"/>
      <c r="H712" s="8" t="n"/>
      <c r="I712" s="8" t="n"/>
      <c r="J712" s="4" t="n"/>
      <c r="K712" s="9">
        <f>IF(OR(B712="",G712="",I712=""),"",IFERROR((I712-G712)-IF(J712="",0,J712/24),""))</f>
        <v/>
      </c>
      <c r="L712" s="10">
        <f>IF(OR(B712="",F712="",G712=""),"",MAX(0,(G712-F712)*1440))</f>
        <v/>
      </c>
      <c r="M712" s="11">
        <f>IF(B712="","",IF(G712="","Falta",IF(G712&gt;F712+10/1440,"Atraso",IF(I712&lt;H712,"Saída antecipada","Presente"))))</f>
        <v/>
      </c>
      <c r="N712" s="12" t="n"/>
      <c r="O712" s="13">
        <f>IF(OR(B712="",K712=""),"",K712*24*IFERROR(VLOOKUP(B712,'Cadastro'!$A$2:$H$101,7,FALSE),0))</f>
        <v/>
      </c>
      <c r="P712" s="12" t="n"/>
    </row>
    <row r="713">
      <c r="A713" s="6" t="n"/>
      <c r="B713" s="2" t="n"/>
      <c r="C713" s="14">
        <f>IF(B713="","",IFERROR(VLOOKUP(B713,'Cadastro'!$A$2:$H$101,2,FALSE),"Não localizado"))</f>
        <v/>
      </c>
      <c r="D713" s="14">
        <f>IF(B713="","",IFERROR(VLOOKUP(B713,'Cadastro'!$A$2:$H$101,3,FALSE),""))</f>
        <v/>
      </c>
      <c r="E713" s="14">
        <f>IF(B713="","",IFERROR(VLOOKUP(B713,'Cadastro'!$A$2:$H$101,4,FALSE),""))</f>
        <v/>
      </c>
      <c r="F713" s="8" t="n"/>
      <c r="G713" s="8" t="n"/>
      <c r="H713" s="8" t="n"/>
      <c r="I713" s="8" t="n"/>
      <c r="J713" s="4" t="n"/>
      <c r="K713" s="15">
        <f>IF(OR(B713="",G713="",I713=""),"",IFERROR((I713-G713)-IF(J713="",0,J713/24),""))</f>
        <v/>
      </c>
      <c r="L713" s="16">
        <f>IF(OR(B713="",F713="",G713=""),"",MAX(0,(G713-F713)*1440))</f>
        <v/>
      </c>
      <c r="M713" s="17">
        <f>IF(B713="","",IF(G713="","Falta",IF(G713&gt;F713+10/1440,"Atraso",IF(I713&lt;H713,"Saída antecipada","Presente"))))</f>
        <v/>
      </c>
      <c r="N713" s="12" t="n"/>
      <c r="O713" s="18">
        <f>IF(OR(B713="",K713=""),"",K713*24*IFERROR(VLOOKUP(B713,'Cadastro'!$A$2:$H$101,7,FALSE),0))</f>
        <v/>
      </c>
      <c r="P713" s="12" t="n"/>
    </row>
    <row r="714">
      <c r="A714" s="6" t="n"/>
      <c r="B714" s="2" t="n"/>
      <c r="C714" s="7">
        <f>IF(B714="","",IFERROR(VLOOKUP(B714,'Cadastro'!$A$2:$H$101,2,FALSE),"Não localizado"))</f>
        <v/>
      </c>
      <c r="D714" s="7">
        <f>IF(B714="","",IFERROR(VLOOKUP(B714,'Cadastro'!$A$2:$H$101,3,FALSE),""))</f>
        <v/>
      </c>
      <c r="E714" s="7">
        <f>IF(B714="","",IFERROR(VLOOKUP(B714,'Cadastro'!$A$2:$H$101,4,FALSE),""))</f>
        <v/>
      </c>
      <c r="F714" s="8" t="n"/>
      <c r="G714" s="8" t="n"/>
      <c r="H714" s="8" t="n"/>
      <c r="I714" s="8" t="n"/>
      <c r="J714" s="4" t="n"/>
      <c r="K714" s="9">
        <f>IF(OR(B714="",G714="",I714=""),"",IFERROR((I714-G714)-IF(J714="",0,J714/24),""))</f>
        <v/>
      </c>
      <c r="L714" s="10">
        <f>IF(OR(B714="",F714="",G714=""),"",MAX(0,(G714-F714)*1440))</f>
        <v/>
      </c>
      <c r="M714" s="11">
        <f>IF(B714="","",IF(G714="","Falta",IF(G714&gt;F714+10/1440,"Atraso",IF(I714&lt;H714,"Saída antecipada","Presente"))))</f>
        <v/>
      </c>
      <c r="N714" s="12" t="n"/>
      <c r="O714" s="13">
        <f>IF(OR(B714="",K714=""),"",K714*24*IFERROR(VLOOKUP(B714,'Cadastro'!$A$2:$H$101,7,FALSE),0))</f>
        <v/>
      </c>
      <c r="P714" s="12" t="n"/>
    </row>
    <row r="715">
      <c r="A715" s="6" t="n"/>
      <c r="B715" s="2" t="n"/>
      <c r="C715" s="14">
        <f>IF(B715="","",IFERROR(VLOOKUP(B715,'Cadastro'!$A$2:$H$101,2,FALSE),"Não localizado"))</f>
        <v/>
      </c>
      <c r="D715" s="14">
        <f>IF(B715="","",IFERROR(VLOOKUP(B715,'Cadastro'!$A$2:$H$101,3,FALSE),""))</f>
        <v/>
      </c>
      <c r="E715" s="14">
        <f>IF(B715="","",IFERROR(VLOOKUP(B715,'Cadastro'!$A$2:$H$101,4,FALSE),""))</f>
        <v/>
      </c>
      <c r="F715" s="8" t="n"/>
      <c r="G715" s="8" t="n"/>
      <c r="H715" s="8" t="n"/>
      <c r="I715" s="8" t="n"/>
      <c r="J715" s="4" t="n"/>
      <c r="K715" s="15">
        <f>IF(OR(B715="",G715="",I715=""),"",IFERROR((I715-G715)-IF(J715="",0,J715/24),""))</f>
        <v/>
      </c>
      <c r="L715" s="16">
        <f>IF(OR(B715="",F715="",G715=""),"",MAX(0,(G715-F715)*1440))</f>
        <v/>
      </c>
      <c r="M715" s="17">
        <f>IF(B715="","",IF(G715="","Falta",IF(G715&gt;F715+10/1440,"Atraso",IF(I715&lt;H715,"Saída antecipada","Presente"))))</f>
        <v/>
      </c>
      <c r="N715" s="12" t="n"/>
      <c r="O715" s="18">
        <f>IF(OR(B715="",K715=""),"",K715*24*IFERROR(VLOOKUP(B715,'Cadastro'!$A$2:$H$101,7,FALSE),0))</f>
        <v/>
      </c>
      <c r="P715" s="12" t="n"/>
    </row>
    <row r="716">
      <c r="A716" s="6" t="n"/>
      <c r="B716" s="2" t="n"/>
      <c r="C716" s="7">
        <f>IF(B716="","",IFERROR(VLOOKUP(B716,'Cadastro'!$A$2:$H$101,2,FALSE),"Não localizado"))</f>
        <v/>
      </c>
      <c r="D716" s="7">
        <f>IF(B716="","",IFERROR(VLOOKUP(B716,'Cadastro'!$A$2:$H$101,3,FALSE),""))</f>
        <v/>
      </c>
      <c r="E716" s="7">
        <f>IF(B716="","",IFERROR(VLOOKUP(B716,'Cadastro'!$A$2:$H$101,4,FALSE),""))</f>
        <v/>
      </c>
      <c r="F716" s="8" t="n"/>
      <c r="G716" s="8" t="n"/>
      <c r="H716" s="8" t="n"/>
      <c r="I716" s="8" t="n"/>
      <c r="J716" s="4" t="n"/>
      <c r="K716" s="9">
        <f>IF(OR(B716="",G716="",I716=""),"",IFERROR((I716-G716)-IF(J716="",0,J716/24),""))</f>
        <v/>
      </c>
      <c r="L716" s="10">
        <f>IF(OR(B716="",F716="",G716=""),"",MAX(0,(G716-F716)*1440))</f>
        <v/>
      </c>
      <c r="M716" s="11">
        <f>IF(B716="","",IF(G716="","Falta",IF(G716&gt;F716+10/1440,"Atraso",IF(I716&lt;H716,"Saída antecipada","Presente"))))</f>
        <v/>
      </c>
      <c r="N716" s="12" t="n"/>
      <c r="O716" s="13">
        <f>IF(OR(B716="",K716=""),"",K716*24*IFERROR(VLOOKUP(B716,'Cadastro'!$A$2:$H$101,7,FALSE),0))</f>
        <v/>
      </c>
      <c r="P716" s="12" t="n"/>
    </row>
    <row r="717">
      <c r="A717" s="6" t="n"/>
      <c r="B717" s="2" t="n"/>
      <c r="C717" s="14">
        <f>IF(B717="","",IFERROR(VLOOKUP(B717,'Cadastro'!$A$2:$H$101,2,FALSE),"Não localizado"))</f>
        <v/>
      </c>
      <c r="D717" s="14">
        <f>IF(B717="","",IFERROR(VLOOKUP(B717,'Cadastro'!$A$2:$H$101,3,FALSE),""))</f>
        <v/>
      </c>
      <c r="E717" s="14">
        <f>IF(B717="","",IFERROR(VLOOKUP(B717,'Cadastro'!$A$2:$H$101,4,FALSE),""))</f>
        <v/>
      </c>
      <c r="F717" s="8" t="n"/>
      <c r="G717" s="8" t="n"/>
      <c r="H717" s="8" t="n"/>
      <c r="I717" s="8" t="n"/>
      <c r="J717" s="4" t="n"/>
      <c r="K717" s="15">
        <f>IF(OR(B717="",G717="",I717=""),"",IFERROR((I717-G717)-IF(J717="",0,J717/24),""))</f>
        <v/>
      </c>
      <c r="L717" s="16">
        <f>IF(OR(B717="",F717="",G717=""),"",MAX(0,(G717-F717)*1440))</f>
        <v/>
      </c>
      <c r="M717" s="17">
        <f>IF(B717="","",IF(G717="","Falta",IF(G717&gt;F717+10/1440,"Atraso",IF(I717&lt;H717,"Saída antecipada","Presente"))))</f>
        <v/>
      </c>
      <c r="N717" s="12" t="n"/>
      <c r="O717" s="18">
        <f>IF(OR(B717="",K717=""),"",K717*24*IFERROR(VLOOKUP(B717,'Cadastro'!$A$2:$H$101,7,FALSE),0))</f>
        <v/>
      </c>
      <c r="P717" s="12" t="n"/>
    </row>
    <row r="718">
      <c r="A718" s="6" t="n"/>
      <c r="B718" s="2" t="n"/>
      <c r="C718" s="7">
        <f>IF(B718="","",IFERROR(VLOOKUP(B718,'Cadastro'!$A$2:$H$101,2,FALSE),"Não localizado"))</f>
        <v/>
      </c>
      <c r="D718" s="7">
        <f>IF(B718="","",IFERROR(VLOOKUP(B718,'Cadastro'!$A$2:$H$101,3,FALSE),""))</f>
        <v/>
      </c>
      <c r="E718" s="7">
        <f>IF(B718="","",IFERROR(VLOOKUP(B718,'Cadastro'!$A$2:$H$101,4,FALSE),""))</f>
        <v/>
      </c>
      <c r="F718" s="8" t="n"/>
      <c r="G718" s="8" t="n"/>
      <c r="H718" s="8" t="n"/>
      <c r="I718" s="8" t="n"/>
      <c r="J718" s="4" t="n"/>
      <c r="K718" s="9">
        <f>IF(OR(B718="",G718="",I718=""),"",IFERROR((I718-G718)-IF(J718="",0,J718/24),""))</f>
        <v/>
      </c>
      <c r="L718" s="10">
        <f>IF(OR(B718="",F718="",G718=""),"",MAX(0,(G718-F718)*1440))</f>
        <v/>
      </c>
      <c r="M718" s="11">
        <f>IF(B718="","",IF(G718="","Falta",IF(G718&gt;F718+10/1440,"Atraso",IF(I718&lt;H718,"Saída antecipada","Presente"))))</f>
        <v/>
      </c>
      <c r="N718" s="12" t="n"/>
      <c r="O718" s="13">
        <f>IF(OR(B718="",K718=""),"",K718*24*IFERROR(VLOOKUP(B718,'Cadastro'!$A$2:$H$101,7,FALSE),0))</f>
        <v/>
      </c>
      <c r="P718" s="12" t="n"/>
    </row>
    <row r="719">
      <c r="A719" s="6" t="n"/>
      <c r="B719" s="2" t="n"/>
      <c r="C719" s="14">
        <f>IF(B719="","",IFERROR(VLOOKUP(B719,'Cadastro'!$A$2:$H$101,2,FALSE),"Não localizado"))</f>
        <v/>
      </c>
      <c r="D719" s="14">
        <f>IF(B719="","",IFERROR(VLOOKUP(B719,'Cadastro'!$A$2:$H$101,3,FALSE),""))</f>
        <v/>
      </c>
      <c r="E719" s="14">
        <f>IF(B719="","",IFERROR(VLOOKUP(B719,'Cadastro'!$A$2:$H$101,4,FALSE),""))</f>
        <v/>
      </c>
      <c r="F719" s="8" t="n"/>
      <c r="G719" s="8" t="n"/>
      <c r="H719" s="8" t="n"/>
      <c r="I719" s="8" t="n"/>
      <c r="J719" s="4" t="n"/>
      <c r="K719" s="15">
        <f>IF(OR(B719="",G719="",I719=""),"",IFERROR((I719-G719)-IF(J719="",0,J719/24),""))</f>
        <v/>
      </c>
      <c r="L719" s="16">
        <f>IF(OR(B719="",F719="",G719=""),"",MAX(0,(G719-F719)*1440))</f>
        <v/>
      </c>
      <c r="M719" s="17">
        <f>IF(B719="","",IF(G719="","Falta",IF(G719&gt;F719+10/1440,"Atraso",IF(I719&lt;H719,"Saída antecipada","Presente"))))</f>
        <v/>
      </c>
      <c r="N719" s="12" t="n"/>
      <c r="O719" s="18">
        <f>IF(OR(B719="",K719=""),"",K719*24*IFERROR(VLOOKUP(B719,'Cadastro'!$A$2:$H$101,7,FALSE),0))</f>
        <v/>
      </c>
      <c r="P719" s="12" t="n"/>
    </row>
    <row r="720">
      <c r="A720" s="6" t="n"/>
      <c r="B720" s="2" t="n"/>
      <c r="C720" s="7">
        <f>IF(B720="","",IFERROR(VLOOKUP(B720,'Cadastro'!$A$2:$H$101,2,FALSE),"Não localizado"))</f>
        <v/>
      </c>
      <c r="D720" s="7">
        <f>IF(B720="","",IFERROR(VLOOKUP(B720,'Cadastro'!$A$2:$H$101,3,FALSE),""))</f>
        <v/>
      </c>
      <c r="E720" s="7">
        <f>IF(B720="","",IFERROR(VLOOKUP(B720,'Cadastro'!$A$2:$H$101,4,FALSE),""))</f>
        <v/>
      </c>
      <c r="F720" s="8" t="n"/>
      <c r="G720" s="8" t="n"/>
      <c r="H720" s="8" t="n"/>
      <c r="I720" s="8" t="n"/>
      <c r="J720" s="4" t="n"/>
      <c r="K720" s="9">
        <f>IF(OR(B720="",G720="",I720=""),"",IFERROR((I720-G720)-IF(J720="",0,J720/24),""))</f>
        <v/>
      </c>
      <c r="L720" s="10">
        <f>IF(OR(B720="",F720="",G720=""),"",MAX(0,(G720-F720)*1440))</f>
        <v/>
      </c>
      <c r="M720" s="11">
        <f>IF(B720="","",IF(G720="","Falta",IF(G720&gt;F720+10/1440,"Atraso",IF(I720&lt;H720,"Saída antecipada","Presente"))))</f>
        <v/>
      </c>
      <c r="N720" s="12" t="n"/>
      <c r="O720" s="13">
        <f>IF(OR(B720="",K720=""),"",K720*24*IFERROR(VLOOKUP(B720,'Cadastro'!$A$2:$H$101,7,FALSE),0))</f>
        <v/>
      </c>
      <c r="P720" s="12" t="n"/>
    </row>
    <row r="721">
      <c r="A721" s="6" t="n"/>
      <c r="B721" s="2" t="n"/>
      <c r="C721" s="14">
        <f>IF(B721="","",IFERROR(VLOOKUP(B721,'Cadastro'!$A$2:$H$101,2,FALSE),"Não localizado"))</f>
        <v/>
      </c>
      <c r="D721" s="14">
        <f>IF(B721="","",IFERROR(VLOOKUP(B721,'Cadastro'!$A$2:$H$101,3,FALSE),""))</f>
        <v/>
      </c>
      <c r="E721" s="14">
        <f>IF(B721="","",IFERROR(VLOOKUP(B721,'Cadastro'!$A$2:$H$101,4,FALSE),""))</f>
        <v/>
      </c>
      <c r="F721" s="8" t="n"/>
      <c r="G721" s="8" t="n"/>
      <c r="H721" s="8" t="n"/>
      <c r="I721" s="8" t="n"/>
      <c r="J721" s="4" t="n"/>
      <c r="K721" s="15">
        <f>IF(OR(B721="",G721="",I721=""),"",IFERROR((I721-G721)-IF(J721="",0,J721/24),""))</f>
        <v/>
      </c>
      <c r="L721" s="16">
        <f>IF(OR(B721="",F721="",G721=""),"",MAX(0,(G721-F721)*1440))</f>
        <v/>
      </c>
      <c r="M721" s="17">
        <f>IF(B721="","",IF(G721="","Falta",IF(G721&gt;F721+10/1440,"Atraso",IF(I721&lt;H721,"Saída antecipada","Presente"))))</f>
        <v/>
      </c>
      <c r="N721" s="12" t="n"/>
      <c r="O721" s="18">
        <f>IF(OR(B721="",K721=""),"",K721*24*IFERROR(VLOOKUP(B721,'Cadastro'!$A$2:$H$101,7,FALSE),0))</f>
        <v/>
      </c>
      <c r="P721" s="12" t="n"/>
    </row>
    <row r="722">
      <c r="A722" s="6" t="n"/>
      <c r="B722" s="2" t="n"/>
      <c r="C722" s="7">
        <f>IF(B722="","",IFERROR(VLOOKUP(B722,'Cadastro'!$A$2:$H$101,2,FALSE),"Não localizado"))</f>
        <v/>
      </c>
      <c r="D722" s="7">
        <f>IF(B722="","",IFERROR(VLOOKUP(B722,'Cadastro'!$A$2:$H$101,3,FALSE),""))</f>
        <v/>
      </c>
      <c r="E722" s="7">
        <f>IF(B722="","",IFERROR(VLOOKUP(B722,'Cadastro'!$A$2:$H$101,4,FALSE),""))</f>
        <v/>
      </c>
      <c r="F722" s="8" t="n"/>
      <c r="G722" s="8" t="n"/>
      <c r="H722" s="8" t="n"/>
      <c r="I722" s="8" t="n"/>
      <c r="J722" s="4" t="n"/>
      <c r="K722" s="9">
        <f>IF(OR(B722="",G722="",I722=""),"",IFERROR((I722-G722)-IF(J722="",0,J722/24),""))</f>
        <v/>
      </c>
      <c r="L722" s="10">
        <f>IF(OR(B722="",F722="",G722=""),"",MAX(0,(G722-F722)*1440))</f>
        <v/>
      </c>
      <c r="M722" s="11">
        <f>IF(B722="","",IF(G722="","Falta",IF(G722&gt;F722+10/1440,"Atraso",IF(I722&lt;H722,"Saída antecipada","Presente"))))</f>
        <v/>
      </c>
      <c r="N722" s="12" t="n"/>
      <c r="O722" s="13">
        <f>IF(OR(B722="",K722=""),"",K722*24*IFERROR(VLOOKUP(B722,'Cadastro'!$A$2:$H$101,7,FALSE),0))</f>
        <v/>
      </c>
      <c r="P722" s="12" t="n"/>
    </row>
    <row r="723">
      <c r="A723" s="6" t="n"/>
      <c r="B723" s="2" t="n"/>
      <c r="C723" s="14">
        <f>IF(B723="","",IFERROR(VLOOKUP(B723,'Cadastro'!$A$2:$H$101,2,FALSE),"Não localizado"))</f>
        <v/>
      </c>
      <c r="D723" s="14">
        <f>IF(B723="","",IFERROR(VLOOKUP(B723,'Cadastro'!$A$2:$H$101,3,FALSE),""))</f>
        <v/>
      </c>
      <c r="E723" s="14">
        <f>IF(B723="","",IFERROR(VLOOKUP(B723,'Cadastro'!$A$2:$H$101,4,FALSE),""))</f>
        <v/>
      </c>
      <c r="F723" s="8" t="n"/>
      <c r="G723" s="8" t="n"/>
      <c r="H723" s="8" t="n"/>
      <c r="I723" s="8" t="n"/>
      <c r="J723" s="4" t="n"/>
      <c r="K723" s="15">
        <f>IF(OR(B723="",G723="",I723=""),"",IFERROR((I723-G723)-IF(J723="",0,J723/24),""))</f>
        <v/>
      </c>
      <c r="L723" s="16">
        <f>IF(OR(B723="",F723="",G723=""),"",MAX(0,(G723-F723)*1440))</f>
        <v/>
      </c>
      <c r="M723" s="17">
        <f>IF(B723="","",IF(G723="","Falta",IF(G723&gt;F723+10/1440,"Atraso",IF(I723&lt;H723,"Saída antecipada","Presente"))))</f>
        <v/>
      </c>
      <c r="N723" s="12" t="n"/>
      <c r="O723" s="18">
        <f>IF(OR(B723="",K723=""),"",K723*24*IFERROR(VLOOKUP(B723,'Cadastro'!$A$2:$H$101,7,FALSE),0))</f>
        <v/>
      </c>
      <c r="P723" s="12" t="n"/>
    </row>
    <row r="724">
      <c r="A724" s="6" t="n"/>
      <c r="B724" s="2" t="n"/>
      <c r="C724" s="7">
        <f>IF(B724="","",IFERROR(VLOOKUP(B724,'Cadastro'!$A$2:$H$101,2,FALSE),"Não localizado"))</f>
        <v/>
      </c>
      <c r="D724" s="7">
        <f>IF(B724="","",IFERROR(VLOOKUP(B724,'Cadastro'!$A$2:$H$101,3,FALSE),""))</f>
        <v/>
      </c>
      <c r="E724" s="7">
        <f>IF(B724="","",IFERROR(VLOOKUP(B724,'Cadastro'!$A$2:$H$101,4,FALSE),""))</f>
        <v/>
      </c>
      <c r="F724" s="8" t="n"/>
      <c r="G724" s="8" t="n"/>
      <c r="H724" s="8" t="n"/>
      <c r="I724" s="8" t="n"/>
      <c r="J724" s="4" t="n"/>
      <c r="K724" s="9">
        <f>IF(OR(B724="",G724="",I724=""),"",IFERROR((I724-G724)-IF(J724="",0,J724/24),""))</f>
        <v/>
      </c>
      <c r="L724" s="10">
        <f>IF(OR(B724="",F724="",G724=""),"",MAX(0,(G724-F724)*1440))</f>
        <v/>
      </c>
      <c r="M724" s="11">
        <f>IF(B724="","",IF(G724="","Falta",IF(G724&gt;F724+10/1440,"Atraso",IF(I724&lt;H724,"Saída antecipada","Presente"))))</f>
        <v/>
      </c>
      <c r="N724" s="12" t="n"/>
      <c r="O724" s="13">
        <f>IF(OR(B724="",K724=""),"",K724*24*IFERROR(VLOOKUP(B724,'Cadastro'!$A$2:$H$101,7,FALSE),0))</f>
        <v/>
      </c>
      <c r="P724" s="12" t="n"/>
    </row>
    <row r="725">
      <c r="A725" s="6" t="n"/>
      <c r="B725" s="2" t="n"/>
      <c r="C725" s="14">
        <f>IF(B725="","",IFERROR(VLOOKUP(B725,'Cadastro'!$A$2:$H$101,2,FALSE),"Não localizado"))</f>
        <v/>
      </c>
      <c r="D725" s="14">
        <f>IF(B725="","",IFERROR(VLOOKUP(B725,'Cadastro'!$A$2:$H$101,3,FALSE),""))</f>
        <v/>
      </c>
      <c r="E725" s="14">
        <f>IF(B725="","",IFERROR(VLOOKUP(B725,'Cadastro'!$A$2:$H$101,4,FALSE),""))</f>
        <v/>
      </c>
      <c r="F725" s="8" t="n"/>
      <c r="G725" s="8" t="n"/>
      <c r="H725" s="8" t="n"/>
      <c r="I725" s="8" t="n"/>
      <c r="J725" s="4" t="n"/>
      <c r="K725" s="15">
        <f>IF(OR(B725="",G725="",I725=""),"",IFERROR((I725-G725)-IF(J725="",0,J725/24),""))</f>
        <v/>
      </c>
      <c r="L725" s="16">
        <f>IF(OR(B725="",F725="",G725=""),"",MAX(0,(G725-F725)*1440))</f>
        <v/>
      </c>
      <c r="M725" s="17">
        <f>IF(B725="","",IF(G725="","Falta",IF(G725&gt;F725+10/1440,"Atraso",IF(I725&lt;H725,"Saída antecipada","Presente"))))</f>
        <v/>
      </c>
      <c r="N725" s="12" t="n"/>
      <c r="O725" s="18">
        <f>IF(OR(B725="",K725=""),"",K725*24*IFERROR(VLOOKUP(B725,'Cadastro'!$A$2:$H$101,7,FALSE),0))</f>
        <v/>
      </c>
      <c r="P725" s="12" t="n"/>
    </row>
    <row r="726">
      <c r="A726" s="6" t="n"/>
      <c r="B726" s="2" t="n"/>
      <c r="C726" s="7">
        <f>IF(B726="","",IFERROR(VLOOKUP(B726,'Cadastro'!$A$2:$H$101,2,FALSE),"Não localizado"))</f>
        <v/>
      </c>
      <c r="D726" s="7">
        <f>IF(B726="","",IFERROR(VLOOKUP(B726,'Cadastro'!$A$2:$H$101,3,FALSE),""))</f>
        <v/>
      </c>
      <c r="E726" s="7">
        <f>IF(B726="","",IFERROR(VLOOKUP(B726,'Cadastro'!$A$2:$H$101,4,FALSE),""))</f>
        <v/>
      </c>
      <c r="F726" s="8" t="n"/>
      <c r="G726" s="8" t="n"/>
      <c r="H726" s="8" t="n"/>
      <c r="I726" s="8" t="n"/>
      <c r="J726" s="4" t="n"/>
      <c r="K726" s="9">
        <f>IF(OR(B726="",G726="",I726=""),"",IFERROR((I726-G726)-IF(J726="",0,J726/24),""))</f>
        <v/>
      </c>
      <c r="L726" s="10">
        <f>IF(OR(B726="",F726="",G726=""),"",MAX(0,(G726-F726)*1440))</f>
        <v/>
      </c>
      <c r="M726" s="11">
        <f>IF(B726="","",IF(G726="","Falta",IF(G726&gt;F726+10/1440,"Atraso",IF(I726&lt;H726,"Saída antecipada","Presente"))))</f>
        <v/>
      </c>
      <c r="N726" s="12" t="n"/>
      <c r="O726" s="13">
        <f>IF(OR(B726="",K726=""),"",K726*24*IFERROR(VLOOKUP(B726,'Cadastro'!$A$2:$H$101,7,FALSE),0))</f>
        <v/>
      </c>
      <c r="P726" s="12" t="n"/>
    </row>
    <row r="727">
      <c r="A727" s="6" t="n"/>
      <c r="B727" s="2" t="n"/>
      <c r="C727" s="14">
        <f>IF(B727="","",IFERROR(VLOOKUP(B727,'Cadastro'!$A$2:$H$101,2,FALSE),"Não localizado"))</f>
        <v/>
      </c>
      <c r="D727" s="14">
        <f>IF(B727="","",IFERROR(VLOOKUP(B727,'Cadastro'!$A$2:$H$101,3,FALSE),""))</f>
        <v/>
      </c>
      <c r="E727" s="14">
        <f>IF(B727="","",IFERROR(VLOOKUP(B727,'Cadastro'!$A$2:$H$101,4,FALSE),""))</f>
        <v/>
      </c>
      <c r="F727" s="8" t="n"/>
      <c r="G727" s="8" t="n"/>
      <c r="H727" s="8" t="n"/>
      <c r="I727" s="8" t="n"/>
      <c r="J727" s="4" t="n"/>
      <c r="K727" s="15">
        <f>IF(OR(B727="",G727="",I727=""),"",IFERROR((I727-G727)-IF(J727="",0,J727/24),""))</f>
        <v/>
      </c>
      <c r="L727" s="16">
        <f>IF(OR(B727="",F727="",G727=""),"",MAX(0,(G727-F727)*1440))</f>
        <v/>
      </c>
      <c r="M727" s="17">
        <f>IF(B727="","",IF(G727="","Falta",IF(G727&gt;F727+10/1440,"Atraso",IF(I727&lt;H727,"Saída antecipada","Presente"))))</f>
        <v/>
      </c>
      <c r="N727" s="12" t="n"/>
      <c r="O727" s="18">
        <f>IF(OR(B727="",K727=""),"",K727*24*IFERROR(VLOOKUP(B727,'Cadastro'!$A$2:$H$101,7,FALSE),0))</f>
        <v/>
      </c>
      <c r="P727" s="12" t="n"/>
    </row>
    <row r="728">
      <c r="A728" s="6" t="n"/>
      <c r="B728" s="2" t="n"/>
      <c r="C728" s="7">
        <f>IF(B728="","",IFERROR(VLOOKUP(B728,'Cadastro'!$A$2:$H$101,2,FALSE),"Não localizado"))</f>
        <v/>
      </c>
      <c r="D728" s="7">
        <f>IF(B728="","",IFERROR(VLOOKUP(B728,'Cadastro'!$A$2:$H$101,3,FALSE),""))</f>
        <v/>
      </c>
      <c r="E728" s="7">
        <f>IF(B728="","",IFERROR(VLOOKUP(B728,'Cadastro'!$A$2:$H$101,4,FALSE),""))</f>
        <v/>
      </c>
      <c r="F728" s="8" t="n"/>
      <c r="G728" s="8" t="n"/>
      <c r="H728" s="8" t="n"/>
      <c r="I728" s="8" t="n"/>
      <c r="J728" s="4" t="n"/>
      <c r="K728" s="9">
        <f>IF(OR(B728="",G728="",I728=""),"",IFERROR((I728-G728)-IF(J728="",0,J728/24),""))</f>
        <v/>
      </c>
      <c r="L728" s="10">
        <f>IF(OR(B728="",F728="",G728=""),"",MAX(0,(G728-F728)*1440))</f>
        <v/>
      </c>
      <c r="M728" s="11">
        <f>IF(B728="","",IF(G728="","Falta",IF(G728&gt;F728+10/1440,"Atraso",IF(I728&lt;H728,"Saída antecipada","Presente"))))</f>
        <v/>
      </c>
      <c r="N728" s="12" t="n"/>
      <c r="O728" s="13">
        <f>IF(OR(B728="",K728=""),"",K728*24*IFERROR(VLOOKUP(B728,'Cadastro'!$A$2:$H$101,7,FALSE),0))</f>
        <v/>
      </c>
      <c r="P728" s="12" t="n"/>
    </row>
    <row r="729">
      <c r="A729" s="6" t="n"/>
      <c r="B729" s="2" t="n"/>
      <c r="C729" s="14">
        <f>IF(B729="","",IFERROR(VLOOKUP(B729,'Cadastro'!$A$2:$H$101,2,FALSE),"Não localizado"))</f>
        <v/>
      </c>
      <c r="D729" s="14">
        <f>IF(B729="","",IFERROR(VLOOKUP(B729,'Cadastro'!$A$2:$H$101,3,FALSE),""))</f>
        <v/>
      </c>
      <c r="E729" s="14">
        <f>IF(B729="","",IFERROR(VLOOKUP(B729,'Cadastro'!$A$2:$H$101,4,FALSE),""))</f>
        <v/>
      </c>
      <c r="F729" s="8" t="n"/>
      <c r="G729" s="8" t="n"/>
      <c r="H729" s="8" t="n"/>
      <c r="I729" s="8" t="n"/>
      <c r="J729" s="4" t="n"/>
      <c r="K729" s="15">
        <f>IF(OR(B729="",G729="",I729=""),"",IFERROR((I729-G729)-IF(J729="",0,J729/24),""))</f>
        <v/>
      </c>
      <c r="L729" s="16">
        <f>IF(OR(B729="",F729="",G729=""),"",MAX(0,(G729-F729)*1440))</f>
        <v/>
      </c>
      <c r="M729" s="17">
        <f>IF(B729="","",IF(G729="","Falta",IF(G729&gt;F729+10/1440,"Atraso",IF(I729&lt;H729,"Saída antecipada","Presente"))))</f>
        <v/>
      </c>
      <c r="N729" s="12" t="n"/>
      <c r="O729" s="18">
        <f>IF(OR(B729="",K729=""),"",K729*24*IFERROR(VLOOKUP(B729,'Cadastro'!$A$2:$H$101,7,FALSE),0))</f>
        <v/>
      </c>
      <c r="P729" s="12" t="n"/>
    </row>
    <row r="730">
      <c r="A730" s="6" t="n"/>
      <c r="B730" s="2" t="n"/>
      <c r="C730" s="7">
        <f>IF(B730="","",IFERROR(VLOOKUP(B730,'Cadastro'!$A$2:$H$101,2,FALSE),"Não localizado"))</f>
        <v/>
      </c>
      <c r="D730" s="7">
        <f>IF(B730="","",IFERROR(VLOOKUP(B730,'Cadastro'!$A$2:$H$101,3,FALSE),""))</f>
        <v/>
      </c>
      <c r="E730" s="7">
        <f>IF(B730="","",IFERROR(VLOOKUP(B730,'Cadastro'!$A$2:$H$101,4,FALSE),""))</f>
        <v/>
      </c>
      <c r="F730" s="8" t="n"/>
      <c r="G730" s="8" t="n"/>
      <c r="H730" s="8" t="n"/>
      <c r="I730" s="8" t="n"/>
      <c r="J730" s="4" t="n"/>
      <c r="K730" s="9">
        <f>IF(OR(B730="",G730="",I730=""),"",IFERROR((I730-G730)-IF(J730="",0,J730/24),""))</f>
        <v/>
      </c>
      <c r="L730" s="10">
        <f>IF(OR(B730="",F730="",G730=""),"",MAX(0,(G730-F730)*1440))</f>
        <v/>
      </c>
      <c r="M730" s="11">
        <f>IF(B730="","",IF(G730="","Falta",IF(G730&gt;F730+10/1440,"Atraso",IF(I730&lt;H730,"Saída antecipada","Presente"))))</f>
        <v/>
      </c>
      <c r="N730" s="12" t="n"/>
      <c r="O730" s="13">
        <f>IF(OR(B730="",K730=""),"",K730*24*IFERROR(VLOOKUP(B730,'Cadastro'!$A$2:$H$101,7,FALSE),0))</f>
        <v/>
      </c>
      <c r="P730" s="12" t="n"/>
    </row>
    <row r="731">
      <c r="A731" s="6" t="n"/>
      <c r="B731" s="2" t="n"/>
      <c r="C731" s="14">
        <f>IF(B731="","",IFERROR(VLOOKUP(B731,'Cadastro'!$A$2:$H$101,2,FALSE),"Não localizado"))</f>
        <v/>
      </c>
      <c r="D731" s="14">
        <f>IF(B731="","",IFERROR(VLOOKUP(B731,'Cadastro'!$A$2:$H$101,3,FALSE),""))</f>
        <v/>
      </c>
      <c r="E731" s="14">
        <f>IF(B731="","",IFERROR(VLOOKUP(B731,'Cadastro'!$A$2:$H$101,4,FALSE),""))</f>
        <v/>
      </c>
      <c r="F731" s="8" t="n"/>
      <c r="G731" s="8" t="n"/>
      <c r="H731" s="8" t="n"/>
      <c r="I731" s="8" t="n"/>
      <c r="J731" s="4" t="n"/>
      <c r="K731" s="15">
        <f>IF(OR(B731="",G731="",I731=""),"",IFERROR((I731-G731)-IF(J731="",0,J731/24),""))</f>
        <v/>
      </c>
      <c r="L731" s="16">
        <f>IF(OR(B731="",F731="",G731=""),"",MAX(0,(G731-F731)*1440))</f>
        <v/>
      </c>
      <c r="M731" s="17">
        <f>IF(B731="","",IF(G731="","Falta",IF(G731&gt;F731+10/1440,"Atraso",IF(I731&lt;H731,"Saída antecipada","Presente"))))</f>
        <v/>
      </c>
      <c r="N731" s="12" t="n"/>
      <c r="O731" s="18">
        <f>IF(OR(B731="",K731=""),"",K731*24*IFERROR(VLOOKUP(B731,'Cadastro'!$A$2:$H$101,7,FALSE),0))</f>
        <v/>
      </c>
      <c r="P731" s="12" t="n"/>
    </row>
    <row r="732">
      <c r="A732" s="6" t="n"/>
      <c r="B732" s="2" t="n"/>
      <c r="C732" s="7">
        <f>IF(B732="","",IFERROR(VLOOKUP(B732,'Cadastro'!$A$2:$H$101,2,FALSE),"Não localizado"))</f>
        <v/>
      </c>
      <c r="D732" s="7">
        <f>IF(B732="","",IFERROR(VLOOKUP(B732,'Cadastro'!$A$2:$H$101,3,FALSE),""))</f>
        <v/>
      </c>
      <c r="E732" s="7">
        <f>IF(B732="","",IFERROR(VLOOKUP(B732,'Cadastro'!$A$2:$H$101,4,FALSE),""))</f>
        <v/>
      </c>
      <c r="F732" s="8" t="n"/>
      <c r="G732" s="8" t="n"/>
      <c r="H732" s="8" t="n"/>
      <c r="I732" s="8" t="n"/>
      <c r="J732" s="4" t="n"/>
      <c r="K732" s="9">
        <f>IF(OR(B732="",G732="",I732=""),"",IFERROR((I732-G732)-IF(J732="",0,J732/24),""))</f>
        <v/>
      </c>
      <c r="L732" s="10">
        <f>IF(OR(B732="",F732="",G732=""),"",MAX(0,(G732-F732)*1440))</f>
        <v/>
      </c>
      <c r="M732" s="11">
        <f>IF(B732="","",IF(G732="","Falta",IF(G732&gt;F732+10/1440,"Atraso",IF(I732&lt;H732,"Saída antecipada","Presente"))))</f>
        <v/>
      </c>
      <c r="N732" s="12" t="n"/>
      <c r="O732" s="13">
        <f>IF(OR(B732="",K732=""),"",K732*24*IFERROR(VLOOKUP(B732,'Cadastro'!$A$2:$H$101,7,FALSE),0))</f>
        <v/>
      </c>
      <c r="P732" s="12" t="n"/>
    </row>
    <row r="733">
      <c r="A733" s="6" t="n"/>
      <c r="B733" s="2" t="n"/>
      <c r="C733" s="14">
        <f>IF(B733="","",IFERROR(VLOOKUP(B733,'Cadastro'!$A$2:$H$101,2,FALSE),"Não localizado"))</f>
        <v/>
      </c>
      <c r="D733" s="14">
        <f>IF(B733="","",IFERROR(VLOOKUP(B733,'Cadastro'!$A$2:$H$101,3,FALSE),""))</f>
        <v/>
      </c>
      <c r="E733" s="14">
        <f>IF(B733="","",IFERROR(VLOOKUP(B733,'Cadastro'!$A$2:$H$101,4,FALSE),""))</f>
        <v/>
      </c>
      <c r="F733" s="8" t="n"/>
      <c r="G733" s="8" t="n"/>
      <c r="H733" s="8" t="n"/>
      <c r="I733" s="8" t="n"/>
      <c r="J733" s="4" t="n"/>
      <c r="K733" s="15">
        <f>IF(OR(B733="",G733="",I733=""),"",IFERROR((I733-G733)-IF(J733="",0,J733/24),""))</f>
        <v/>
      </c>
      <c r="L733" s="16">
        <f>IF(OR(B733="",F733="",G733=""),"",MAX(0,(G733-F733)*1440))</f>
        <v/>
      </c>
      <c r="M733" s="17">
        <f>IF(B733="","",IF(G733="","Falta",IF(G733&gt;F733+10/1440,"Atraso",IF(I733&lt;H733,"Saída antecipada","Presente"))))</f>
        <v/>
      </c>
      <c r="N733" s="12" t="n"/>
      <c r="O733" s="18">
        <f>IF(OR(B733="",K733=""),"",K733*24*IFERROR(VLOOKUP(B733,'Cadastro'!$A$2:$H$101,7,FALSE),0))</f>
        <v/>
      </c>
      <c r="P733" s="12" t="n"/>
    </row>
    <row r="734">
      <c r="A734" s="6" t="n"/>
      <c r="B734" s="2" t="n"/>
      <c r="C734" s="7">
        <f>IF(B734="","",IFERROR(VLOOKUP(B734,'Cadastro'!$A$2:$H$101,2,FALSE),"Não localizado"))</f>
        <v/>
      </c>
      <c r="D734" s="7">
        <f>IF(B734="","",IFERROR(VLOOKUP(B734,'Cadastro'!$A$2:$H$101,3,FALSE),""))</f>
        <v/>
      </c>
      <c r="E734" s="7">
        <f>IF(B734="","",IFERROR(VLOOKUP(B734,'Cadastro'!$A$2:$H$101,4,FALSE),""))</f>
        <v/>
      </c>
      <c r="F734" s="8" t="n"/>
      <c r="G734" s="8" t="n"/>
      <c r="H734" s="8" t="n"/>
      <c r="I734" s="8" t="n"/>
      <c r="J734" s="4" t="n"/>
      <c r="K734" s="9">
        <f>IF(OR(B734="",G734="",I734=""),"",IFERROR((I734-G734)-IF(J734="",0,J734/24),""))</f>
        <v/>
      </c>
      <c r="L734" s="10">
        <f>IF(OR(B734="",F734="",G734=""),"",MAX(0,(G734-F734)*1440))</f>
        <v/>
      </c>
      <c r="M734" s="11">
        <f>IF(B734="","",IF(G734="","Falta",IF(G734&gt;F734+10/1440,"Atraso",IF(I734&lt;H734,"Saída antecipada","Presente"))))</f>
        <v/>
      </c>
      <c r="N734" s="12" t="n"/>
      <c r="O734" s="13">
        <f>IF(OR(B734="",K734=""),"",K734*24*IFERROR(VLOOKUP(B734,'Cadastro'!$A$2:$H$101,7,FALSE),0))</f>
        <v/>
      </c>
      <c r="P734" s="12" t="n"/>
    </row>
    <row r="735">
      <c r="A735" s="6" t="n"/>
      <c r="B735" s="2" t="n"/>
      <c r="C735" s="14">
        <f>IF(B735="","",IFERROR(VLOOKUP(B735,'Cadastro'!$A$2:$H$101,2,FALSE),"Não localizado"))</f>
        <v/>
      </c>
      <c r="D735" s="14">
        <f>IF(B735="","",IFERROR(VLOOKUP(B735,'Cadastro'!$A$2:$H$101,3,FALSE),""))</f>
        <v/>
      </c>
      <c r="E735" s="14">
        <f>IF(B735="","",IFERROR(VLOOKUP(B735,'Cadastro'!$A$2:$H$101,4,FALSE),""))</f>
        <v/>
      </c>
      <c r="F735" s="8" t="n"/>
      <c r="G735" s="8" t="n"/>
      <c r="H735" s="8" t="n"/>
      <c r="I735" s="8" t="n"/>
      <c r="J735" s="4" t="n"/>
      <c r="K735" s="15">
        <f>IF(OR(B735="",G735="",I735=""),"",IFERROR((I735-G735)-IF(J735="",0,J735/24),""))</f>
        <v/>
      </c>
      <c r="L735" s="16">
        <f>IF(OR(B735="",F735="",G735=""),"",MAX(0,(G735-F735)*1440))</f>
        <v/>
      </c>
      <c r="M735" s="17">
        <f>IF(B735="","",IF(G735="","Falta",IF(G735&gt;F735+10/1440,"Atraso",IF(I735&lt;H735,"Saída antecipada","Presente"))))</f>
        <v/>
      </c>
      <c r="N735" s="12" t="n"/>
      <c r="O735" s="18">
        <f>IF(OR(B735="",K735=""),"",K735*24*IFERROR(VLOOKUP(B735,'Cadastro'!$A$2:$H$101,7,FALSE),0))</f>
        <v/>
      </c>
      <c r="P735" s="12" t="n"/>
    </row>
    <row r="736">
      <c r="A736" s="6" t="n"/>
      <c r="B736" s="2" t="n"/>
      <c r="C736" s="7">
        <f>IF(B736="","",IFERROR(VLOOKUP(B736,'Cadastro'!$A$2:$H$101,2,FALSE),"Não localizado"))</f>
        <v/>
      </c>
      <c r="D736" s="7">
        <f>IF(B736="","",IFERROR(VLOOKUP(B736,'Cadastro'!$A$2:$H$101,3,FALSE),""))</f>
        <v/>
      </c>
      <c r="E736" s="7">
        <f>IF(B736="","",IFERROR(VLOOKUP(B736,'Cadastro'!$A$2:$H$101,4,FALSE),""))</f>
        <v/>
      </c>
      <c r="F736" s="8" t="n"/>
      <c r="G736" s="8" t="n"/>
      <c r="H736" s="8" t="n"/>
      <c r="I736" s="8" t="n"/>
      <c r="J736" s="4" t="n"/>
      <c r="K736" s="9">
        <f>IF(OR(B736="",G736="",I736=""),"",IFERROR((I736-G736)-IF(J736="",0,J736/24),""))</f>
        <v/>
      </c>
      <c r="L736" s="10">
        <f>IF(OR(B736="",F736="",G736=""),"",MAX(0,(G736-F736)*1440))</f>
        <v/>
      </c>
      <c r="M736" s="11">
        <f>IF(B736="","",IF(G736="","Falta",IF(G736&gt;F736+10/1440,"Atraso",IF(I736&lt;H736,"Saída antecipada","Presente"))))</f>
        <v/>
      </c>
      <c r="N736" s="12" t="n"/>
      <c r="O736" s="13">
        <f>IF(OR(B736="",K736=""),"",K736*24*IFERROR(VLOOKUP(B736,'Cadastro'!$A$2:$H$101,7,FALSE),0))</f>
        <v/>
      </c>
      <c r="P736" s="12" t="n"/>
    </row>
    <row r="737">
      <c r="A737" s="6" t="n"/>
      <c r="B737" s="2" t="n"/>
      <c r="C737" s="14">
        <f>IF(B737="","",IFERROR(VLOOKUP(B737,'Cadastro'!$A$2:$H$101,2,FALSE),"Não localizado"))</f>
        <v/>
      </c>
      <c r="D737" s="14">
        <f>IF(B737="","",IFERROR(VLOOKUP(B737,'Cadastro'!$A$2:$H$101,3,FALSE),""))</f>
        <v/>
      </c>
      <c r="E737" s="14">
        <f>IF(B737="","",IFERROR(VLOOKUP(B737,'Cadastro'!$A$2:$H$101,4,FALSE),""))</f>
        <v/>
      </c>
      <c r="F737" s="8" t="n"/>
      <c r="G737" s="8" t="n"/>
      <c r="H737" s="8" t="n"/>
      <c r="I737" s="8" t="n"/>
      <c r="J737" s="4" t="n"/>
      <c r="K737" s="15">
        <f>IF(OR(B737="",G737="",I737=""),"",IFERROR((I737-G737)-IF(J737="",0,J737/24),""))</f>
        <v/>
      </c>
      <c r="L737" s="16">
        <f>IF(OR(B737="",F737="",G737=""),"",MAX(0,(G737-F737)*1440))</f>
        <v/>
      </c>
      <c r="M737" s="17">
        <f>IF(B737="","",IF(G737="","Falta",IF(G737&gt;F737+10/1440,"Atraso",IF(I737&lt;H737,"Saída antecipada","Presente"))))</f>
        <v/>
      </c>
      <c r="N737" s="12" t="n"/>
      <c r="O737" s="18">
        <f>IF(OR(B737="",K737=""),"",K737*24*IFERROR(VLOOKUP(B737,'Cadastro'!$A$2:$H$101,7,FALSE),0))</f>
        <v/>
      </c>
      <c r="P737" s="12" t="n"/>
    </row>
    <row r="738">
      <c r="A738" s="6" t="n"/>
      <c r="B738" s="2" t="n"/>
      <c r="C738" s="7">
        <f>IF(B738="","",IFERROR(VLOOKUP(B738,'Cadastro'!$A$2:$H$101,2,FALSE),"Não localizado"))</f>
        <v/>
      </c>
      <c r="D738" s="7">
        <f>IF(B738="","",IFERROR(VLOOKUP(B738,'Cadastro'!$A$2:$H$101,3,FALSE),""))</f>
        <v/>
      </c>
      <c r="E738" s="7">
        <f>IF(B738="","",IFERROR(VLOOKUP(B738,'Cadastro'!$A$2:$H$101,4,FALSE),""))</f>
        <v/>
      </c>
      <c r="F738" s="8" t="n"/>
      <c r="G738" s="8" t="n"/>
      <c r="H738" s="8" t="n"/>
      <c r="I738" s="8" t="n"/>
      <c r="J738" s="4" t="n"/>
      <c r="K738" s="9">
        <f>IF(OR(B738="",G738="",I738=""),"",IFERROR((I738-G738)-IF(J738="",0,J738/24),""))</f>
        <v/>
      </c>
      <c r="L738" s="10">
        <f>IF(OR(B738="",F738="",G738=""),"",MAX(0,(G738-F738)*1440))</f>
        <v/>
      </c>
      <c r="M738" s="11">
        <f>IF(B738="","",IF(G738="","Falta",IF(G738&gt;F738+10/1440,"Atraso",IF(I738&lt;H738,"Saída antecipada","Presente"))))</f>
        <v/>
      </c>
      <c r="N738" s="12" t="n"/>
      <c r="O738" s="13">
        <f>IF(OR(B738="",K738=""),"",K738*24*IFERROR(VLOOKUP(B738,'Cadastro'!$A$2:$H$101,7,FALSE),0))</f>
        <v/>
      </c>
      <c r="P738" s="12" t="n"/>
    </row>
    <row r="739">
      <c r="A739" s="6" t="n"/>
      <c r="B739" s="2" t="n"/>
      <c r="C739" s="14">
        <f>IF(B739="","",IFERROR(VLOOKUP(B739,'Cadastro'!$A$2:$H$101,2,FALSE),"Não localizado"))</f>
        <v/>
      </c>
      <c r="D739" s="14">
        <f>IF(B739="","",IFERROR(VLOOKUP(B739,'Cadastro'!$A$2:$H$101,3,FALSE),""))</f>
        <v/>
      </c>
      <c r="E739" s="14">
        <f>IF(B739="","",IFERROR(VLOOKUP(B739,'Cadastro'!$A$2:$H$101,4,FALSE),""))</f>
        <v/>
      </c>
      <c r="F739" s="8" t="n"/>
      <c r="G739" s="8" t="n"/>
      <c r="H739" s="8" t="n"/>
      <c r="I739" s="8" t="n"/>
      <c r="J739" s="4" t="n"/>
      <c r="K739" s="15">
        <f>IF(OR(B739="",G739="",I739=""),"",IFERROR((I739-G739)-IF(J739="",0,J739/24),""))</f>
        <v/>
      </c>
      <c r="L739" s="16">
        <f>IF(OR(B739="",F739="",G739=""),"",MAX(0,(G739-F739)*1440))</f>
        <v/>
      </c>
      <c r="M739" s="17">
        <f>IF(B739="","",IF(G739="","Falta",IF(G739&gt;F739+10/1440,"Atraso",IF(I739&lt;H739,"Saída antecipada","Presente"))))</f>
        <v/>
      </c>
      <c r="N739" s="12" t="n"/>
      <c r="O739" s="18">
        <f>IF(OR(B739="",K739=""),"",K739*24*IFERROR(VLOOKUP(B739,'Cadastro'!$A$2:$H$101,7,FALSE),0))</f>
        <v/>
      </c>
      <c r="P739" s="12" t="n"/>
    </row>
    <row r="740">
      <c r="A740" s="6" t="n"/>
      <c r="B740" s="2" t="n"/>
      <c r="C740" s="7">
        <f>IF(B740="","",IFERROR(VLOOKUP(B740,'Cadastro'!$A$2:$H$101,2,FALSE),"Não localizado"))</f>
        <v/>
      </c>
      <c r="D740" s="7">
        <f>IF(B740="","",IFERROR(VLOOKUP(B740,'Cadastro'!$A$2:$H$101,3,FALSE),""))</f>
        <v/>
      </c>
      <c r="E740" s="7">
        <f>IF(B740="","",IFERROR(VLOOKUP(B740,'Cadastro'!$A$2:$H$101,4,FALSE),""))</f>
        <v/>
      </c>
      <c r="F740" s="8" t="n"/>
      <c r="G740" s="8" t="n"/>
      <c r="H740" s="8" t="n"/>
      <c r="I740" s="8" t="n"/>
      <c r="J740" s="4" t="n"/>
      <c r="K740" s="9">
        <f>IF(OR(B740="",G740="",I740=""),"",IFERROR((I740-G740)-IF(J740="",0,J740/24),""))</f>
        <v/>
      </c>
      <c r="L740" s="10">
        <f>IF(OR(B740="",F740="",G740=""),"",MAX(0,(G740-F740)*1440))</f>
        <v/>
      </c>
      <c r="M740" s="11">
        <f>IF(B740="","",IF(G740="","Falta",IF(G740&gt;F740+10/1440,"Atraso",IF(I740&lt;H740,"Saída antecipada","Presente"))))</f>
        <v/>
      </c>
      <c r="N740" s="12" t="n"/>
      <c r="O740" s="13">
        <f>IF(OR(B740="",K740=""),"",K740*24*IFERROR(VLOOKUP(B740,'Cadastro'!$A$2:$H$101,7,FALSE),0))</f>
        <v/>
      </c>
      <c r="P740" s="12" t="n"/>
    </row>
    <row r="741">
      <c r="A741" s="6" t="n"/>
      <c r="B741" s="2" t="n"/>
      <c r="C741" s="14">
        <f>IF(B741="","",IFERROR(VLOOKUP(B741,'Cadastro'!$A$2:$H$101,2,FALSE),"Não localizado"))</f>
        <v/>
      </c>
      <c r="D741" s="14">
        <f>IF(B741="","",IFERROR(VLOOKUP(B741,'Cadastro'!$A$2:$H$101,3,FALSE),""))</f>
        <v/>
      </c>
      <c r="E741" s="14">
        <f>IF(B741="","",IFERROR(VLOOKUP(B741,'Cadastro'!$A$2:$H$101,4,FALSE),""))</f>
        <v/>
      </c>
      <c r="F741" s="8" t="n"/>
      <c r="G741" s="8" t="n"/>
      <c r="H741" s="8" t="n"/>
      <c r="I741" s="8" t="n"/>
      <c r="J741" s="4" t="n"/>
      <c r="K741" s="15">
        <f>IF(OR(B741="",G741="",I741=""),"",IFERROR((I741-G741)-IF(J741="",0,J741/24),""))</f>
        <v/>
      </c>
      <c r="L741" s="16">
        <f>IF(OR(B741="",F741="",G741=""),"",MAX(0,(G741-F741)*1440))</f>
        <v/>
      </c>
      <c r="M741" s="17">
        <f>IF(B741="","",IF(G741="","Falta",IF(G741&gt;F741+10/1440,"Atraso",IF(I741&lt;H741,"Saída antecipada","Presente"))))</f>
        <v/>
      </c>
      <c r="N741" s="12" t="n"/>
      <c r="O741" s="18">
        <f>IF(OR(B741="",K741=""),"",K741*24*IFERROR(VLOOKUP(B741,'Cadastro'!$A$2:$H$101,7,FALSE),0))</f>
        <v/>
      </c>
      <c r="P741" s="12" t="n"/>
    </row>
    <row r="742">
      <c r="A742" s="6" t="n"/>
      <c r="B742" s="2" t="n"/>
      <c r="C742" s="7">
        <f>IF(B742="","",IFERROR(VLOOKUP(B742,'Cadastro'!$A$2:$H$101,2,FALSE),"Não localizado"))</f>
        <v/>
      </c>
      <c r="D742" s="7">
        <f>IF(B742="","",IFERROR(VLOOKUP(B742,'Cadastro'!$A$2:$H$101,3,FALSE),""))</f>
        <v/>
      </c>
      <c r="E742" s="7">
        <f>IF(B742="","",IFERROR(VLOOKUP(B742,'Cadastro'!$A$2:$H$101,4,FALSE),""))</f>
        <v/>
      </c>
      <c r="F742" s="8" t="n"/>
      <c r="G742" s="8" t="n"/>
      <c r="H742" s="8" t="n"/>
      <c r="I742" s="8" t="n"/>
      <c r="J742" s="4" t="n"/>
      <c r="K742" s="9">
        <f>IF(OR(B742="",G742="",I742=""),"",IFERROR((I742-G742)-IF(J742="",0,J742/24),""))</f>
        <v/>
      </c>
      <c r="L742" s="10">
        <f>IF(OR(B742="",F742="",G742=""),"",MAX(0,(G742-F742)*1440))</f>
        <v/>
      </c>
      <c r="M742" s="11">
        <f>IF(B742="","",IF(G742="","Falta",IF(G742&gt;F742+10/1440,"Atraso",IF(I742&lt;H742,"Saída antecipada","Presente"))))</f>
        <v/>
      </c>
      <c r="N742" s="12" t="n"/>
      <c r="O742" s="13">
        <f>IF(OR(B742="",K742=""),"",K742*24*IFERROR(VLOOKUP(B742,'Cadastro'!$A$2:$H$101,7,FALSE),0))</f>
        <v/>
      </c>
      <c r="P742" s="12" t="n"/>
    </row>
    <row r="743">
      <c r="A743" s="6" t="n"/>
      <c r="B743" s="2" t="n"/>
      <c r="C743" s="14">
        <f>IF(B743="","",IFERROR(VLOOKUP(B743,'Cadastro'!$A$2:$H$101,2,FALSE),"Não localizado"))</f>
        <v/>
      </c>
      <c r="D743" s="14">
        <f>IF(B743="","",IFERROR(VLOOKUP(B743,'Cadastro'!$A$2:$H$101,3,FALSE),""))</f>
        <v/>
      </c>
      <c r="E743" s="14">
        <f>IF(B743="","",IFERROR(VLOOKUP(B743,'Cadastro'!$A$2:$H$101,4,FALSE),""))</f>
        <v/>
      </c>
      <c r="F743" s="8" t="n"/>
      <c r="G743" s="8" t="n"/>
      <c r="H743" s="8" t="n"/>
      <c r="I743" s="8" t="n"/>
      <c r="J743" s="4" t="n"/>
      <c r="K743" s="15">
        <f>IF(OR(B743="",G743="",I743=""),"",IFERROR((I743-G743)-IF(J743="",0,J743/24),""))</f>
        <v/>
      </c>
      <c r="L743" s="16">
        <f>IF(OR(B743="",F743="",G743=""),"",MAX(0,(G743-F743)*1440))</f>
        <v/>
      </c>
      <c r="M743" s="17">
        <f>IF(B743="","",IF(G743="","Falta",IF(G743&gt;F743+10/1440,"Atraso",IF(I743&lt;H743,"Saída antecipada","Presente"))))</f>
        <v/>
      </c>
      <c r="N743" s="12" t="n"/>
      <c r="O743" s="18">
        <f>IF(OR(B743="",K743=""),"",K743*24*IFERROR(VLOOKUP(B743,'Cadastro'!$A$2:$H$101,7,FALSE),0))</f>
        <v/>
      </c>
      <c r="P743" s="12" t="n"/>
    </row>
    <row r="744">
      <c r="A744" s="6" t="n"/>
      <c r="B744" s="2" t="n"/>
      <c r="C744" s="7">
        <f>IF(B744="","",IFERROR(VLOOKUP(B744,'Cadastro'!$A$2:$H$101,2,FALSE),"Não localizado"))</f>
        <v/>
      </c>
      <c r="D744" s="7">
        <f>IF(B744="","",IFERROR(VLOOKUP(B744,'Cadastro'!$A$2:$H$101,3,FALSE),""))</f>
        <v/>
      </c>
      <c r="E744" s="7">
        <f>IF(B744="","",IFERROR(VLOOKUP(B744,'Cadastro'!$A$2:$H$101,4,FALSE),""))</f>
        <v/>
      </c>
      <c r="F744" s="8" t="n"/>
      <c r="G744" s="8" t="n"/>
      <c r="H744" s="8" t="n"/>
      <c r="I744" s="8" t="n"/>
      <c r="J744" s="4" t="n"/>
      <c r="K744" s="9">
        <f>IF(OR(B744="",G744="",I744=""),"",IFERROR((I744-G744)-IF(J744="",0,J744/24),""))</f>
        <v/>
      </c>
      <c r="L744" s="10">
        <f>IF(OR(B744="",F744="",G744=""),"",MAX(0,(G744-F744)*1440))</f>
        <v/>
      </c>
      <c r="M744" s="11">
        <f>IF(B744="","",IF(G744="","Falta",IF(G744&gt;F744+10/1440,"Atraso",IF(I744&lt;H744,"Saída antecipada","Presente"))))</f>
        <v/>
      </c>
      <c r="N744" s="12" t="n"/>
      <c r="O744" s="13">
        <f>IF(OR(B744="",K744=""),"",K744*24*IFERROR(VLOOKUP(B744,'Cadastro'!$A$2:$H$101,7,FALSE),0))</f>
        <v/>
      </c>
      <c r="P744" s="12" t="n"/>
    </row>
    <row r="745">
      <c r="A745" s="6" t="n"/>
      <c r="B745" s="2" t="n"/>
      <c r="C745" s="14">
        <f>IF(B745="","",IFERROR(VLOOKUP(B745,'Cadastro'!$A$2:$H$101,2,FALSE),"Não localizado"))</f>
        <v/>
      </c>
      <c r="D745" s="14">
        <f>IF(B745="","",IFERROR(VLOOKUP(B745,'Cadastro'!$A$2:$H$101,3,FALSE),""))</f>
        <v/>
      </c>
      <c r="E745" s="14">
        <f>IF(B745="","",IFERROR(VLOOKUP(B745,'Cadastro'!$A$2:$H$101,4,FALSE),""))</f>
        <v/>
      </c>
      <c r="F745" s="8" t="n"/>
      <c r="G745" s="8" t="n"/>
      <c r="H745" s="8" t="n"/>
      <c r="I745" s="8" t="n"/>
      <c r="J745" s="4" t="n"/>
      <c r="K745" s="15">
        <f>IF(OR(B745="",G745="",I745=""),"",IFERROR((I745-G745)-IF(J745="",0,J745/24),""))</f>
        <v/>
      </c>
      <c r="L745" s="16">
        <f>IF(OR(B745="",F745="",G745=""),"",MAX(0,(G745-F745)*1440))</f>
        <v/>
      </c>
      <c r="M745" s="17">
        <f>IF(B745="","",IF(G745="","Falta",IF(G745&gt;F745+10/1440,"Atraso",IF(I745&lt;H745,"Saída antecipada","Presente"))))</f>
        <v/>
      </c>
      <c r="N745" s="12" t="n"/>
      <c r="O745" s="18">
        <f>IF(OR(B745="",K745=""),"",K745*24*IFERROR(VLOOKUP(B745,'Cadastro'!$A$2:$H$101,7,FALSE),0))</f>
        <v/>
      </c>
      <c r="P745" s="12" t="n"/>
    </row>
    <row r="746">
      <c r="A746" s="6" t="n"/>
      <c r="B746" s="2" t="n"/>
      <c r="C746" s="7">
        <f>IF(B746="","",IFERROR(VLOOKUP(B746,'Cadastro'!$A$2:$H$101,2,FALSE),"Não localizado"))</f>
        <v/>
      </c>
      <c r="D746" s="7">
        <f>IF(B746="","",IFERROR(VLOOKUP(B746,'Cadastro'!$A$2:$H$101,3,FALSE),""))</f>
        <v/>
      </c>
      <c r="E746" s="7">
        <f>IF(B746="","",IFERROR(VLOOKUP(B746,'Cadastro'!$A$2:$H$101,4,FALSE),""))</f>
        <v/>
      </c>
      <c r="F746" s="8" t="n"/>
      <c r="G746" s="8" t="n"/>
      <c r="H746" s="8" t="n"/>
      <c r="I746" s="8" t="n"/>
      <c r="J746" s="4" t="n"/>
      <c r="K746" s="9">
        <f>IF(OR(B746="",G746="",I746=""),"",IFERROR((I746-G746)-IF(J746="",0,J746/24),""))</f>
        <v/>
      </c>
      <c r="L746" s="10">
        <f>IF(OR(B746="",F746="",G746=""),"",MAX(0,(G746-F746)*1440))</f>
        <v/>
      </c>
      <c r="M746" s="11">
        <f>IF(B746="","",IF(G746="","Falta",IF(G746&gt;F746+10/1440,"Atraso",IF(I746&lt;H746,"Saída antecipada","Presente"))))</f>
        <v/>
      </c>
      <c r="N746" s="12" t="n"/>
      <c r="O746" s="13">
        <f>IF(OR(B746="",K746=""),"",K746*24*IFERROR(VLOOKUP(B746,'Cadastro'!$A$2:$H$101,7,FALSE),0))</f>
        <v/>
      </c>
      <c r="P746" s="12" t="n"/>
    </row>
    <row r="747">
      <c r="A747" s="6" t="n"/>
      <c r="B747" s="2" t="n"/>
      <c r="C747" s="14">
        <f>IF(B747="","",IFERROR(VLOOKUP(B747,'Cadastro'!$A$2:$H$101,2,FALSE),"Não localizado"))</f>
        <v/>
      </c>
      <c r="D747" s="14">
        <f>IF(B747="","",IFERROR(VLOOKUP(B747,'Cadastro'!$A$2:$H$101,3,FALSE),""))</f>
        <v/>
      </c>
      <c r="E747" s="14">
        <f>IF(B747="","",IFERROR(VLOOKUP(B747,'Cadastro'!$A$2:$H$101,4,FALSE),""))</f>
        <v/>
      </c>
      <c r="F747" s="8" t="n"/>
      <c r="G747" s="8" t="n"/>
      <c r="H747" s="8" t="n"/>
      <c r="I747" s="8" t="n"/>
      <c r="J747" s="4" t="n"/>
      <c r="K747" s="15">
        <f>IF(OR(B747="",G747="",I747=""),"",IFERROR((I747-G747)-IF(J747="",0,J747/24),""))</f>
        <v/>
      </c>
      <c r="L747" s="16">
        <f>IF(OR(B747="",F747="",G747=""),"",MAX(0,(G747-F747)*1440))</f>
        <v/>
      </c>
      <c r="M747" s="17">
        <f>IF(B747="","",IF(G747="","Falta",IF(G747&gt;F747+10/1440,"Atraso",IF(I747&lt;H747,"Saída antecipada","Presente"))))</f>
        <v/>
      </c>
      <c r="N747" s="12" t="n"/>
      <c r="O747" s="18">
        <f>IF(OR(B747="",K747=""),"",K747*24*IFERROR(VLOOKUP(B747,'Cadastro'!$A$2:$H$101,7,FALSE),0))</f>
        <v/>
      </c>
      <c r="P747" s="12" t="n"/>
    </row>
    <row r="748">
      <c r="A748" s="6" t="n"/>
      <c r="B748" s="2" t="n"/>
      <c r="C748" s="7">
        <f>IF(B748="","",IFERROR(VLOOKUP(B748,'Cadastro'!$A$2:$H$101,2,FALSE),"Não localizado"))</f>
        <v/>
      </c>
      <c r="D748" s="7">
        <f>IF(B748="","",IFERROR(VLOOKUP(B748,'Cadastro'!$A$2:$H$101,3,FALSE),""))</f>
        <v/>
      </c>
      <c r="E748" s="7">
        <f>IF(B748="","",IFERROR(VLOOKUP(B748,'Cadastro'!$A$2:$H$101,4,FALSE),""))</f>
        <v/>
      </c>
      <c r="F748" s="8" t="n"/>
      <c r="G748" s="8" t="n"/>
      <c r="H748" s="8" t="n"/>
      <c r="I748" s="8" t="n"/>
      <c r="J748" s="4" t="n"/>
      <c r="K748" s="9">
        <f>IF(OR(B748="",G748="",I748=""),"",IFERROR((I748-G748)-IF(J748="",0,J748/24),""))</f>
        <v/>
      </c>
      <c r="L748" s="10">
        <f>IF(OR(B748="",F748="",G748=""),"",MAX(0,(G748-F748)*1440))</f>
        <v/>
      </c>
      <c r="M748" s="11">
        <f>IF(B748="","",IF(G748="","Falta",IF(G748&gt;F748+10/1440,"Atraso",IF(I748&lt;H748,"Saída antecipada","Presente"))))</f>
        <v/>
      </c>
      <c r="N748" s="12" t="n"/>
      <c r="O748" s="13">
        <f>IF(OR(B748="",K748=""),"",K748*24*IFERROR(VLOOKUP(B748,'Cadastro'!$A$2:$H$101,7,FALSE),0))</f>
        <v/>
      </c>
      <c r="P748" s="12" t="n"/>
    </row>
    <row r="749">
      <c r="A749" s="6" t="n"/>
      <c r="B749" s="2" t="n"/>
      <c r="C749" s="14">
        <f>IF(B749="","",IFERROR(VLOOKUP(B749,'Cadastro'!$A$2:$H$101,2,FALSE),"Não localizado"))</f>
        <v/>
      </c>
      <c r="D749" s="14">
        <f>IF(B749="","",IFERROR(VLOOKUP(B749,'Cadastro'!$A$2:$H$101,3,FALSE),""))</f>
        <v/>
      </c>
      <c r="E749" s="14">
        <f>IF(B749="","",IFERROR(VLOOKUP(B749,'Cadastro'!$A$2:$H$101,4,FALSE),""))</f>
        <v/>
      </c>
      <c r="F749" s="8" t="n"/>
      <c r="G749" s="8" t="n"/>
      <c r="H749" s="8" t="n"/>
      <c r="I749" s="8" t="n"/>
      <c r="J749" s="4" t="n"/>
      <c r="K749" s="15">
        <f>IF(OR(B749="",G749="",I749=""),"",IFERROR((I749-G749)-IF(J749="",0,J749/24),""))</f>
        <v/>
      </c>
      <c r="L749" s="16">
        <f>IF(OR(B749="",F749="",G749=""),"",MAX(0,(G749-F749)*1440))</f>
        <v/>
      </c>
      <c r="M749" s="17">
        <f>IF(B749="","",IF(G749="","Falta",IF(G749&gt;F749+10/1440,"Atraso",IF(I749&lt;H749,"Saída antecipada","Presente"))))</f>
        <v/>
      </c>
      <c r="N749" s="12" t="n"/>
      <c r="O749" s="18">
        <f>IF(OR(B749="",K749=""),"",K749*24*IFERROR(VLOOKUP(B749,'Cadastro'!$A$2:$H$101,7,FALSE),0))</f>
        <v/>
      </c>
      <c r="P749" s="12" t="n"/>
    </row>
    <row r="750">
      <c r="A750" s="6" t="n"/>
      <c r="B750" s="2" t="n"/>
      <c r="C750" s="7">
        <f>IF(B750="","",IFERROR(VLOOKUP(B750,'Cadastro'!$A$2:$H$101,2,FALSE),"Não localizado"))</f>
        <v/>
      </c>
      <c r="D750" s="7">
        <f>IF(B750="","",IFERROR(VLOOKUP(B750,'Cadastro'!$A$2:$H$101,3,FALSE),""))</f>
        <v/>
      </c>
      <c r="E750" s="7">
        <f>IF(B750="","",IFERROR(VLOOKUP(B750,'Cadastro'!$A$2:$H$101,4,FALSE),""))</f>
        <v/>
      </c>
      <c r="F750" s="8" t="n"/>
      <c r="G750" s="8" t="n"/>
      <c r="H750" s="8" t="n"/>
      <c r="I750" s="8" t="n"/>
      <c r="J750" s="4" t="n"/>
      <c r="K750" s="9">
        <f>IF(OR(B750="",G750="",I750=""),"",IFERROR((I750-G750)-IF(J750="",0,J750/24),""))</f>
        <v/>
      </c>
      <c r="L750" s="10">
        <f>IF(OR(B750="",F750="",G750=""),"",MAX(0,(G750-F750)*1440))</f>
        <v/>
      </c>
      <c r="M750" s="11">
        <f>IF(B750="","",IF(G750="","Falta",IF(G750&gt;F750+10/1440,"Atraso",IF(I750&lt;H750,"Saída antecipada","Presente"))))</f>
        <v/>
      </c>
      <c r="N750" s="12" t="n"/>
      <c r="O750" s="13">
        <f>IF(OR(B750="",K750=""),"",K750*24*IFERROR(VLOOKUP(B750,'Cadastro'!$A$2:$H$101,7,FALSE),0))</f>
        <v/>
      </c>
      <c r="P750" s="12" t="n"/>
    </row>
    <row r="751">
      <c r="A751" s="6" t="n"/>
      <c r="B751" s="2" t="n"/>
      <c r="C751" s="14">
        <f>IF(B751="","",IFERROR(VLOOKUP(B751,'Cadastro'!$A$2:$H$101,2,FALSE),"Não localizado"))</f>
        <v/>
      </c>
      <c r="D751" s="14">
        <f>IF(B751="","",IFERROR(VLOOKUP(B751,'Cadastro'!$A$2:$H$101,3,FALSE),""))</f>
        <v/>
      </c>
      <c r="E751" s="14">
        <f>IF(B751="","",IFERROR(VLOOKUP(B751,'Cadastro'!$A$2:$H$101,4,FALSE),""))</f>
        <v/>
      </c>
      <c r="F751" s="8" t="n"/>
      <c r="G751" s="8" t="n"/>
      <c r="H751" s="8" t="n"/>
      <c r="I751" s="8" t="n"/>
      <c r="J751" s="4" t="n"/>
      <c r="K751" s="15">
        <f>IF(OR(B751="",G751="",I751=""),"",IFERROR((I751-G751)-IF(J751="",0,J751/24),""))</f>
        <v/>
      </c>
      <c r="L751" s="16">
        <f>IF(OR(B751="",F751="",G751=""),"",MAX(0,(G751-F751)*1440))</f>
        <v/>
      </c>
      <c r="M751" s="17">
        <f>IF(B751="","",IF(G751="","Falta",IF(G751&gt;F751+10/1440,"Atraso",IF(I751&lt;H751,"Saída antecipada","Presente"))))</f>
        <v/>
      </c>
      <c r="N751" s="12" t="n"/>
      <c r="O751" s="18">
        <f>IF(OR(B751="",K751=""),"",K751*24*IFERROR(VLOOKUP(B751,'Cadastro'!$A$2:$H$101,7,FALSE),0))</f>
        <v/>
      </c>
      <c r="P751" s="12" t="n"/>
    </row>
    <row r="752">
      <c r="A752" s="6" t="n"/>
      <c r="B752" s="2" t="n"/>
      <c r="C752" s="7">
        <f>IF(B752="","",IFERROR(VLOOKUP(B752,'Cadastro'!$A$2:$H$101,2,FALSE),"Não localizado"))</f>
        <v/>
      </c>
      <c r="D752" s="7">
        <f>IF(B752="","",IFERROR(VLOOKUP(B752,'Cadastro'!$A$2:$H$101,3,FALSE),""))</f>
        <v/>
      </c>
      <c r="E752" s="7">
        <f>IF(B752="","",IFERROR(VLOOKUP(B752,'Cadastro'!$A$2:$H$101,4,FALSE),""))</f>
        <v/>
      </c>
      <c r="F752" s="8" t="n"/>
      <c r="G752" s="8" t="n"/>
      <c r="H752" s="8" t="n"/>
      <c r="I752" s="8" t="n"/>
      <c r="J752" s="4" t="n"/>
      <c r="K752" s="9">
        <f>IF(OR(B752="",G752="",I752=""),"",IFERROR((I752-G752)-IF(J752="",0,J752/24),""))</f>
        <v/>
      </c>
      <c r="L752" s="10">
        <f>IF(OR(B752="",F752="",G752=""),"",MAX(0,(G752-F752)*1440))</f>
        <v/>
      </c>
      <c r="M752" s="11">
        <f>IF(B752="","",IF(G752="","Falta",IF(G752&gt;F752+10/1440,"Atraso",IF(I752&lt;H752,"Saída antecipada","Presente"))))</f>
        <v/>
      </c>
      <c r="N752" s="12" t="n"/>
      <c r="O752" s="13">
        <f>IF(OR(B752="",K752=""),"",K752*24*IFERROR(VLOOKUP(B752,'Cadastro'!$A$2:$H$101,7,FALSE),0))</f>
        <v/>
      </c>
      <c r="P752" s="12" t="n"/>
    </row>
    <row r="753">
      <c r="A753" s="6" t="n"/>
      <c r="B753" s="2" t="n"/>
      <c r="C753" s="14">
        <f>IF(B753="","",IFERROR(VLOOKUP(B753,'Cadastro'!$A$2:$H$101,2,FALSE),"Não localizado"))</f>
        <v/>
      </c>
      <c r="D753" s="14">
        <f>IF(B753="","",IFERROR(VLOOKUP(B753,'Cadastro'!$A$2:$H$101,3,FALSE),""))</f>
        <v/>
      </c>
      <c r="E753" s="14">
        <f>IF(B753="","",IFERROR(VLOOKUP(B753,'Cadastro'!$A$2:$H$101,4,FALSE),""))</f>
        <v/>
      </c>
      <c r="F753" s="8" t="n"/>
      <c r="G753" s="8" t="n"/>
      <c r="H753" s="8" t="n"/>
      <c r="I753" s="8" t="n"/>
      <c r="J753" s="4" t="n"/>
      <c r="K753" s="15">
        <f>IF(OR(B753="",G753="",I753=""),"",IFERROR((I753-G753)-IF(J753="",0,J753/24),""))</f>
        <v/>
      </c>
      <c r="L753" s="16">
        <f>IF(OR(B753="",F753="",G753=""),"",MAX(0,(G753-F753)*1440))</f>
        <v/>
      </c>
      <c r="M753" s="17">
        <f>IF(B753="","",IF(G753="","Falta",IF(G753&gt;F753+10/1440,"Atraso",IF(I753&lt;H753,"Saída antecipada","Presente"))))</f>
        <v/>
      </c>
      <c r="N753" s="12" t="n"/>
      <c r="O753" s="18">
        <f>IF(OR(B753="",K753=""),"",K753*24*IFERROR(VLOOKUP(B753,'Cadastro'!$A$2:$H$101,7,FALSE),0))</f>
        <v/>
      </c>
      <c r="P753" s="12" t="n"/>
    </row>
    <row r="754">
      <c r="A754" s="6" t="n"/>
      <c r="B754" s="2" t="n"/>
      <c r="C754" s="7">
        <f>IF(B754="","",IFERROR(VLOOKUP(B754,'Cadastro'!$A$2:$H$101,2,FALSE),"Não localizado"))</f>
        <v/>
      </c>
      <c r="D754" s="7">
        <f>IF(B754="","",IFERROR(VLOOKUP(B754,'Cadastro'!$A$2:$H$101,3,FALSE),""))</f>
        <v/>
      </c>
      <c r="E754" s="7">
        <f>IF(B754="","",IFERROR(VLOOKUP(B754,'Cadastro'!$A$2:$H$101,4,FALSE),""))</f>
        <v/>
      </c>
      <c r="F754" s="8" t="n"/>
      <c r="G754" s="8" t="n"/>
      <c r="H754" s="8" t="n"/>
      <c r="I754" s="8" t="n"/>
      <c r="J754" s="4" t="n"/>
      <c r="K754" s="9">
        <f>IF(OR(B754="",G754="",I754=""),"",IFERROR((I754-G754)-IF(J754="",0,J754/24),""))</f>
        <v/>
      </c>
      <c r="L754" s="10">
        <f>IF(OR(B754="",F754="",G754=""),"",MAX(0,(G754-F754)*1440))</f>
        <v/>
      </c>
      <c r="M754" s="11">
        <f>IF(B754="","",IF(G754="","Falta",IF(G754&gt;F754+10/1440,"Atraso",IF(I754&lt;H754,"Saída antecipada","Presente"))))</f>
        <v/>
      </c>
      <c r="N754" s="12" t="n"/>
      <c r="O754" s="13">
        <f>IF(OR(B754="",K754=""),"",K754*24*IFERROR(VLOOKUP(B754,'Cadastro'!$A$2:$H$101,7,FALSE),0))</f>
        <v/>
      </c>
      <c r="P754" s="12" t="n"/>
    </row>
    <row r="755">
      <c r="A755" s="6" t="n"/>
      <c r="B755" s="2" t="n"/>
      <c r="C755" s="14">
        <f>IF(B755="","",IFERROR(VLOOKUP(B755,'Cadastro'!$A$2:$H$101,2,FALSE),"Não localizado"))</f>
        <v/>
      </c>
      <c r="D755" s="14">
        <f>IF(B755="","",IFERROR(VLOOKUP(B755,'Cadastro'!$A$2:$H$101,3,FALSE),""))</f>
        <v/>
      </c>
      <c r="E755" s="14">
        <f>IF(B755="","",IFERROR(VLOOKUP(B755,'Cadastro'!$A$2:$H$101,4,FALSE),""))</f>
        <v/>
      </c>
      <c r="F755" s="8" t="n"/>
      <c r="G755" s="8" t="n"/>
      <c r="H755" s="8" t="n"/>
      <c r="I755" s="8" t="n"/>
      <c r="J755" s="4" t="n"/>
      <c r="K755" s="15">
        <f>IF(OR(B755="",G755="",I755=""),"",IFERROR((I755-G755)-IF(J755="",0,J755/24),""))</f>
        <v/>
      </c>
      <c r="L755" s="16">
        <f>IF(OR(B755="",F755="",G755=""),"",MAX(0,(G755-F755)*1440))</f>
        <v/>
      </c>
      <c r="M755" s="17">
        <f>IF(B755="","",IF(G755="","Falta",IF(G755&gt;F755+10/1440,"Atraso",IF(I755&lt;H755,"Saída antecipada","Presente"))))</f>
        <v/>
      </c>
      <c r="N755" s="12" t="n"/>
      <c r="O755" s="18">
        <f>IF(OR(B755="",K755=""),"",K755*24*IFERROR(VLOOKUP(B755,'Cadastro'!$A$2:$H$101,7,FALSE),0))</f>
        <v/>
      </c>
      <c r="P755" s="12" t="n"/>
    </row>
    <row r="756">
      <c r="A756" s="6" t="n"/>
      <c r="B756" s="2" t="n"/>
      <c r="C756" s="7">
        <f>IF(B756="","",IFERROR(VLOOKUP(B756,'Cadastro'!$A$2:$H$101,2,FALSE),"Não localizado"))</f>
        <v/>
      </c>
      <c r="D756" s="7">
        <f>IF(B756="","",IFERROR(VLOOKUP(B756,'Cadastro'!$A$2:$H$101,3,FALSE),""))</f>
        <v/>
      </c>
      <c r="E756" s="7">
        <f>IF(B756="","",IFERROR(VLOOKUP(B756,'Cadastro'!$A$2:$H$101,4,FALSE),""))</f>
        <v/>
      </c>
      <c r="F756" s="8" t="n"/>
      <c r="G756" s="8" t="n"/>
      <c r="H756" s="8" t="n"/>
      <c r="I756" s="8" t="n"/>
      <c r="J756" s="4" t="n"/>
      <c r="K756" s="9">
        <f>IF(OR(B756="",G756="",I756=""),"",IFERROR((I756-G756)-IF(J756="",0,J756/24),""))</f>
        <v/>
      </c>
      <c r="L756" s="10">
        <f>IF(OR(B756="",F756="",G756=""),"",MAX(0,(G756-F756)*1440))</f>
        <v/>
      </c>
      <c r="M756" s="11">
        <f>IF(B756="","",IF(G756="","Falta",IF(G756&gt;F756+10/1440,"Atraso",IF(I756&lt;H756,"Saída antecipada","Presente"))))</f>
        <v/>
      </c>
      <c r="N756" s="12" t="n"/>
      <c r="O756" s="13">
        <f>IF(OR(B756="",K756=""),"",K756*24*IFERROR(VLOOKUP(B756,'Cadastro'!$A$2:$H$101,7,FALSE),0))</f>
        <v/>
      </c>
      <c r="P756" s="12" t="n"/>
    </row>
    <row r="757">
      <c r="A757" s="6" t="n"/>
      <c r="B757" s="2" t="n"/>
      <c r="C757" s="14">
        <f>IF(B757="","",IFERROR(VLOOKUP(B757,'Cadastro'!$A$2:$H$101,2,FALSE),"Não localizado"))</f>
        <v/>
      </c>
      <c r="D757" s="14">
        <f>IF(B757="","",IFERROR(VLOOKUP(B757,'Cadastro'!$A$2:$H$101,3,FALSE),""))</f>
        <v/>
      </c>
      <c r="E757" s="14">
        <f>IF(B757="","",IFERROR(VLOOKUP(B757,'Cadastro'!$A$2:$H$101,4,FALSE),""))</f>
        <v/>
      </c>
      <c r="F757" s="8" t="n"/>
      <c r="G757" s="8" t="n"/>
      <c r="H757" s="8" t="n"/>
      <c r="I757" s="8" t="n"/>
      <c r="J757" s="4" t="n"/>
      <c r="K757" s="15">
        <f>IF(OR(B757="",G757="",I757=""),"",IFERROR((I757-G757)-IF(J757="",0,J757/24),""))</f>
        <v/>
      </c>
      <c r="L757" s="16">
        <f>IF(OR(B757="",F757="",G757=""),"",MAX(0,(G757-F757)*1440))</f>
        <v/>
      </c>
      <c r="M757" s="17">
        <f>IF(B757="","",IF(G757="","Falta",IF(G757&gt;F757+10/1440,"Atraso",IF(I757&lt;H757,"Saída antecipada","Presente"))))</f>
        <v/>
      </c>
      <c r="N757" s="12" t="n"/>
      <c r="O757" s="18">
        <f>IF(OR(B757="",K757=""),"",K757*24*IFERROR(VLOOKUP(B757,'Cadastro'!$A$2:$H$101,7,FALSE),0))</f>
        <v/>
      </c>
      <c r="P757" s="12" t="n"/>
    </row>
    <row r="758">
      <c r="A758" s="6" t="n"/>
      <c r="B758" s="2" t="n"/>
      <c r="C758" s="7">
        <f>IF(B758="","",IFERROR(VLOOKUP(B758,'Cadastro'!$A$2:$H$101,2,FALSE),"Não localizado"))</f>
        <v/>
      </c>
      <c r="D758" s="7">
        <f>IF(B758="","",IFERROR(VLOOKUP(B758,'Cadastro'!$A$2:$H$101,3,FALSE),""))</f>
        <v/>
      </c>
      <c r="E758" s="7">
        <f>IF(B758="","",IFERROR(VLOOKUP(B758,'Cadastro'!$A$2:$H$101,4,FALSE),""))</f>
        <v/>
      </c>
      <c r="F758" s="8" t="n"/>
      <c r="G758" s="8" t="n"/>
      <c r="H758" s="8" t="n"/>
      <c r="I758" s="8" t="n"/>
      <c r="J758" s="4" t="n"/>
      <c r="K758" s="9">
        <f>IF(OR(B758="",G758="",I758=""),"",IFERROR((I758-G758)-IF(J758="",0,J758/24),""))</f>
        <v/>
      </c>
      <c r="L758" s="10">
        <f>IF(OR(B758="",F758="",G758=""),"",MAX(0,(G758-F758)*1440))</f>
        <v/>
      </c>
      <c r="M758" s="11">
        <f>IF(B758="","",IF(G758="","Falta",IF(G758&gt;F758+10/1440,"Atraso",IF(I758&lt;H758,"Saída antecipada","Presente"))))</f>
        <v/>
      </c>
      <c r="N758" s="12" t="n"/>
      <c r="O758" s="13">
        <f>IF(OR(B758="",K758=""),"",K758*24*IFERROR(VLOOKUP(B758,'Cadastro'!$A$2:$H$101,7,FALSE),0))</f>
        <v/>
      </c>
      <c r="P758" s="12" t="n"/>
    </row>
    <row r="759">
      <c r="A759" s="6" t="n"/>
      <c r="B759" s="2" t="n"/>
      <c r="C759" s="14">
        <f>IF(B759="","",IFERROR(VLOOKUP(B759,'Cadastro'!$A$2:$H$101,2,FALSE),"Não localizado"))</f>
        <v/>
      </c>
      <c r="D759" s="14">
        <f>IF(B759="","",IFERROR(VLOOKUP(B759,'Cadastro'!$A$2:$H$101,3,FALSE),""))</f>
        <v/>
      </c>
      <c r="E759" s="14">
        <f>IF(B759="","",IFERROR(VLOOKUP(B759,'Cadastro'!$A$2:$H$101,4,FALSE),""))</f>
        <v/>
      </c>
      <c r="F759" s="8" t="n"/>
      <c r="G759" s="8" t="n"/>
      <c r="H759" s="8" t="n"/>
      <c r="I759" s="8" t="n"/>
      <c r="J759" s="4" t="n"/>
      <c r="K759" s="15">
        <f>IF(OR(B759="",G759="",I759=""),"",IFERROR((I759-G759)-IF(J759="",0,J759/24),""))</f>
        <v/>
      </c>
      <c r="L759" s="16">
        <f>IF(OR(B759="",F759="",G759=""),"",MAX(0,(G759-F759)*1440))</f>
        <v/>
      </c>
      <c r="M759" s="17">
        <f>IF(B759="","",IF(G759="","Falta",IF(G759&gt;F759+10/1440,"Atraso",IF(I759&lt;H759,"Saída antecipada","Presente"))))</f>
        <v/>
      </c>
      <c r="N759" s="12" t="n"/>
      <c r="O759" s="18">
        <f>IF(OR(B759="",K759=""),"",K759*24*IFERROR(VLOOKUP(B759,'Cadastro'!$A$2:$H$101,7,FALSE),0))</f>
        <v/>
      </c>
      <c r="P759" s="12" t="n"/>
    </row>
    <row r="760">
      <c r="A760" s="6" t="n"/>
      <c r="B760" s="2" t="n"/>
      <c r="C760" s="7">
        <f>IF(B760="","",IFERROR(VLOOKUP(B760,'Cadastro'!$A$2:$H$101,2,FALSE),"Não localizado"))</f>
        <v/>
      </c>
      <c r="D760" s="7">
        <f>IF(B760="","",IFERROR(VLOOKUP(B760,'Cadastro'!$A$2:$H$101,3,FALSE),""))</f>
        <v/>
      </c>
      <c r="E760" s="7">
        <f>IF(B760="","",IFERROR(VLOOKUP(B760,'Cadastro'!$A$2:$H$101,4,FALSE),""))</f>
        <v/>
      </c>
      <c r="F760" s="8" t="n"/>
      <c r="G760" s="8" t="n"/>
      <c r="H760" s="8" t="n"/>
      <c r="I760" s="8" t="n"/>
      <c r="J760" s="4" t="n"/>
      <c r="K760" s="9">
        <f>IF(OR(B760="",G760="",I760=""),"",IFERROR((I760-G760)-IF(J760="",0,J760/24),""))</f>
        <v/>
      </c>
      <c r="L760" s="10">
        <f>IF(OR(B760="",F760="",G760=""),"",MAX(0,(G760-F760)*1440))</f>
        <v/>
      </c>
      <c r="M760" s="11">
        <f>IF(B760="","",IF(G760="","Falta",IF(G760&gt;F760+10/1440,"Atraso",IF(I760&lt;H760,"Saída antecipada","Presente"))))</f>
        <v/>
      </c>
      <c r="N760" s="12" t="n"/>
      <c r="O760" s="13">
        <f>IF(OR(B760="",K760=""),"",K760*24*IFERROR(VLOOKUP(B760,'Cadastro'!$A$2:$H$101,7,FALSE),0))</f>
        <v/>
      </c>
      <c r="P760" s="12" t="n"/>
    </row>
    <row r="761">
      <c r="A761" s="6" t="n"/>
      <c r="B761" s="2" t="n"/>
      <c r="C761" s="14">
        <f>IF(B761="","",IFERROR(VLOOKUP(B761,'Cadastro'!$A$2:$H$101,2,FALSE),"Não localizado"))</f>
        <v/>
      </c>
      <c r="D761" s="14">
        <f>IF(B761="","",IFERROR(VLOOKUP(B761,'Cadastro'!$A$2:$H$101,3,FALSE),""))</f>
        <v/>
      </c>
      <c r="E761" s="14">
        <f>IF(B761="","",IFERROR(VLOOKUP(B761,'Cadastro'!$A$2:$H$101,4,FALSE),""))</f>
        <v/>
      </c>
      <c r="F761" s="8" t="n"/>
      <c r="G761" s="8" t="n"/>
      <c r="H761" s="8" t="n"/>
      <c r="I761" s="8" t="n"/>
      <c r="J761" s="4" t="n"/>
      <c r="K761" s="15">
        <f>IF(OR(B761="",G761="",I761=""),"",IFERROR((I761-G761)-IF(J761="",0,J761/24),""))</f>
        <v/>
      </c>
      <c r="L761" s="16">
        <f>IF(OR(B761="",F761="",G761=""),"",MAX(0,(G761-F761)*1440))</f>
        <v/>
      </c>
      <c r="M761" s="17">
        <f>IF(B761="","",IF(G761="","Falta",IF(G761&gt;F761+10/1440,"Atraso",IF(I761&lt;H761,"Saída antecipada","Presente"))))</f>
        <v/>
      </c>
      <c r="N761" s="12" t="n"/>
      <c r="O761" s="18">
        <f>IF(OR(B761="",K761=""),"",K761*24*IFERROR(VLOOKUP(B761,'Cadastro'!$A$2:$H$101,7,FALSE),0))</f>
        <v/>
      </c>
      <c r="P761" s="12" t="n"/>
    </row>
    <row r="762">
      <c r="A762" s="6" t="n"/>
      <c r="B762" s="2" t="n"/>
      <c r="C762" s="7">
        <f>IF(B762="","",IFERROR(VLOOKUP(B762,'Cadastro'!$A$2:$H$101,2,FALSE),"Não localizado"))</f>
        <v/>
      </c>
      <c r="D762" s="7">
        <f>IF(B762="","",IFERROR(VLOOKUP(B762,'Cadastro'!$A$2:$H$101,3,FALSE),""))</f>
        <v/>
      </c>
      <c r="E762" s="7">
        <f>IF(B762="","",IFERROR(VLOOKUP(B762,'Cadastro'!$A$2:$H$101,4,FALSE),""))</f>
        <v/>
      </c>
      <c r="F762" s="8" t="n"/>
      <c r="G762" s="8" t="n"/>
      <c r="H762" s="8" t="n"/>
      <c r="I762" s="8" t="n"/>
      <c r="J762" s="4" t="n"/>
      <c r="K762" s="9">
        <f>IF(OR(B762="",G762="",I762=""),"",IFERROR((I762-G762)-IF(J762="",0,J762/24),""))</f>
        <v/>
      </c>
      <c r="L762" s="10">
        <f>IF(OR(B762="",F762="",G762=""),"",MAX(0,(G762-F762)*1440))</f>
        <v/>
      </c>
      <c r="M762" s="11">
        <f>IF(B762="","",IF(G762="","Falta",IF(G762&gt;F762+10/1440,"Atraso",IF(I762&lt;H762,"Saída antecipada","Presente"))))</f>
        <v/>
      </c>
      <c r="N762" s="12" t="n"/>
      <c r="O762" s="13">
        <f>IF(OR(B762="",K762=""),"",K762*24*IFERROR(VLOOKUP(B762,'Cadastro'!$A$2:$H$101,7,FALSE),0))</f>
        <v/>
      </c>
      <c r="P762" s="12" t="n"/>
    </row>
    <row r="763">
      <c r="A763" s="6" t="n"/>
      <c r="B763" s="2" t="n"/>
      <c r="C763" s="14">
        <f>IF(B763="","",IFERROR(VLOOKUP(B763,'Cadastro'!$A$2:$H$101,2,FALSE),"Não localizado"))</f>
        <v/>
      </c>
      <c r="D763" s="14">
        <f>IF(B763="","",IFERROR(VLOOKUP(B763,'Cadastro'!$A$2:$H$101,3,FALSE),""))</f>
        <v/>
      </c>
      <c r="E763" s="14">
        <f>IF(B763="","",IFERROR(VLOOKUP(B763,'Cadastro'!$A$2:$H$101,4,FALSE),""))</f>
        <v/>
      </c>
      <c r="F763" s="8" t="n"/>
      <c r="G763" s="8" t="n"/>
      <c r="H763" s="8" t="n"/>
      <c r="I763" s="8" t="n"/>
      <c r="J763" s="4" t="n"/>
      <c r="K763" s="15">
        <f>IF(OR(B763="",G763="",I763=""),"",IFERROR((I763-G763)-IF(J763="",0,J763/24),""))</f>
        <v/>
      </c>
      <c r="L763" s="16">
        <f>IF(OR(B763="",F763="",G763=""),"",MAX(0,(G763-F763)*1440))</f>
        <v/>
      </c>
      <c r="M763" s="17">
        <f>IF(B763="","",IF(G763="","Falta",IF(G763&gt;F763+10/1440,"Atraso",IF(I763&lt;H763,"Saída antecipada","Presente"))))</f>
        <v/>
      </c>
      <c r="N763" s="12" t="n"/>
      <c r="O763" s="18">
        <f>IF(OR(B763="",K763=""),"",K763*24*IFERROR(VLOOKUP(B763,'Cadastro'!$A$2:$H$101,7,FALSE),0))</f>
        <v/>
      </c>
      <c r="P763" s="12" t="n"/>
    </row>
    <row r="764">
      <c r="A764" s="6" t="n"/>
      <c r="B764" s="2" t="n"/>
      <c r="C764" s="7">
        <f>IF(B764="","",IFERROR(VLOOKUP(B764,'Cadastro'!$A$2:$H$101,2,FALSE),"Não localizado"))</f>
        <v/>
      </c>
      <c r="D764" s="7">
        <f>IF(B764="","",IFERROR(VLOOKUP(B764,'Cadastro'!$A$2:$H$101,3,FALSE),""))</f>
        <v/>
      </c>
      <c r="E764" s="7">
        <f>IF(B764="","",IFERROR(VLOOKUP(B764,'Cadastro'!$A$2:$H$101,4,FALSE),""))</f>
        <v/>
      </c>
      <c r="F764" s="8" t="n"/>
      <c r="G764" s="8" t="n"/>
      <c r="H764" s="8" t="n"/>
      <c r="I764" s="8" t="n"/>
      <c r="J764" s="4" t="n"/>
      <c r="K764" s="9">
        <f>IF(OR(B764="",G764="",I764=""),"",IFERROR((I764-G764)-IF(J764="",0,J764/24),""))</f>
        <v/>
      </c>
      <c r="L764" s="10">
        <f>IF(OR(B764="",F764="",G764=""),"",MAX(0,(G764-F764)*1440))</f>
        <v/>
      </c>
      <c r="M764" s="11">
        <f>IF(B764="","",IF(G764="","Falta",IF(G764&gt;F764+10/1440,"Atraso",IF(I764&lt;H764,"Saída antecipada","Presente"))))</f>
        <v/>
      </c>
      <c r="N764" s="12" t="n"/>
      <c r="O764" s="13">
        <f>IF(OR(B764="",K764=""),"",K764*24*IFERROR(VLOOKUP(B764,'Cadastro'!$A$2:$H$101,7,FALSE),0))</f>
        <v/>
      </c>
      <c r="P764" s="12" t="n"/>
    </row>
    <row r="765">
      <c r="A765" s="6" t="n"/>
      <c r="B765" s="2" t="n"/>
      <c r="C765" s="14">
        <f>IF(B765="","",IFERROR(VLOOKUP(B765,'Cadastro'!$A$2:$H$101,2,FALSE),"Não localizado"))</f>
        <v/>
      </c>
      <c r="D765" s="14">
        <f>IF(B765="","",IFERROR(VLOOKUP(B765,'Cadastro'!$A$2:$H$101,3,FALSE),""))</f>
        <v/>
      </c>
      <c r="E765" s="14">
        <f>IF(B765="","",IFERROR(VLOOKUP(B765,'Cadastro'!$A$2:$H$101,4,FALSE),""))</f>
        <v/>
      </c>
      <c r="F765" s="8" t="n"/>
      <c r="G765" s="8" t="n"/>
      <c r="H765" s="8" t="n"/>
      <c r="I765" s="8" t="n"/>
      <c r="J765" s="4" t="n"/>
      <c r="K765" s="15">
        <f>IF(OR(B765="",G765="",I765=""),"",IFERROR((I765-G765)-IF(J765="",0,J765/24),""))</f>
        <v/>
      </c>
      <c r="L765" s="16">
        <f>IF(OR(B765="",F765="",G765=""),"",MAX(0,(G765-F765)*1440))</f>
        <v/>
      </c>
      <c r="M765" s="17">
        <f>IF(B765="","",IF(G765="","Falta",IF(G765&gt;F765+10/1440,"Atraso",IF(I765&lt;H765,"Saída antecipada","Presente"))))</f>
        <v/>
      </c>
      <c r="N765" s="12" t="n"/>
      <c r="O765" s="18">
        <f>IF(OR(B765="",K765=""),"",K765*24*IFERROR(VLOOKUP(B765,'Cadastro'!$A$2:$H$101,7,FALSE),0))</f>
        <v/>
      </c>
      <c r="P765" s="12" t="n"/>
    </row>
    <row r="766">
      <c r="A766" s="6" t="n"/>
      <c r="B766" s="2" t="n"/>
      <c r="C766" s="7">
        <f>IF(B766="","",IFERROR(VLOOKUP(B766,'Cadastro'!$A$2:$H$101,2,FALSE),"Não localizado"))</f>
        <v/>
      </c>
      <c r="D766" s="7">
        <f>IF(B766="","",IFERROR(VLOOKUP(B766,'Cadastro'!$A$2:$H$101,3,FALSE),""))</f>
        <v/>
      </c>
      <c r="E766" s="7">
        <f>IF(B766="","",IFERROR(VLOOKUP(B766,'Cadastro'!$A$2:$H$101,4,FALSE),""))</f>
        <v/>
      </c>
      <c r="F766" s="8" t="n"/>
      <c r="G766" s="8" t="n"/>
      <c r="H766" s="8" t="n"/>
      <c r="I766" s="8" t="n"/>
      <c r="J766" s="4" t="n"/>
      <c r="K766" s="9">
        <f>IF(OR(B766="",G766="",I766=""),"",IFERROR((I766-G766)-IF(J766="",0,J766/24),""))</f>
        <v/>
      </c>
      <c r="L766" s="10">
        <f>IF(OR(B766="",F766="",G766=""),"",MAX(0,(G766-F766)*1440))</f>
        <v/>
      </c>
      <c r="M766" s="11">
        <f>IF(B766="","",IF(G766="","Falta",IF(G766&gt;F766+10/1440,"Atraso",IF(I766&lt;H766,"Saída antecipada","Presente"))))</f>
        <v/>
      </c>
      <c r="N766" s="12" t="n"/>
      <c r="O766" s="13">
        <f>IF(OR(B766="",K766=""),"",K766*24*IFERROR(VLOOKUP(B766,'Cadastro'!$A$2:$H$101,7,FALSE),0))</f>
        <v/>
      </c>
      <c r="P766" s="12" t="n"/>
    </row>
    <row r="767">
      <c r="A767" s="6" t="n"/>
      <c r="B767" s="2" t="n"/>
      <c r="C767" s="14">
        <f>IF(B767="","",IFERROR(VLOOKUP(B767,'Cadastro'!$A$2:$H$101,2,FALSE),"Não localizado"))</f>
        <v/>
      </c>
      <c r="D767" s="14">
        <f>IF(B767="","",IFERROR(VLOOKUP(B767,'Cadastro'!$A$2:$H$101,3,FALSE),""))</f>
        <v/>
      </c>
      <c r="E767" s="14">
        <f>IF(B767="","",IFERROR(VLOOKUP(B767,'Cadastro'!$A$2:$H$101,4,FALSE),""))</f>
        <v/>
      </c>
      <c r="F767" s="8" t="n"/>
      <c r="G767" s="8" t="n"/>
      <c r="H767" s="8" t="n"/>
      <c r="I767" s="8" t="n"/>
      <c r="J767" s="4" t="n"/>
      <c r="K767" s="15">
        <f>IF(OR(B767="",G767="",I767=""),"",IFERROR((I767-G767)-IF(J767="",0,J767/24),""))</f>
        <v/>
      </c>
      <c r="L767" s="16">
        <f>IF(OR(B767="",F767="",G767=""),"",MAX(0,(G767-F767)*1440))</f>
        <v/>
      </c>
      <c r="M767" s="17">
        <f>IF(B767="","",IF(G767="","Falta",IF(G767&gt;F767+10/1440,"Atraso",IF(I767&lt;H767,"Saída antecipada","Presente"))))</f>
        <v/>
      </c>
      <c r="N767" s="12" t="n"/>
      <c r="O767" s="18">
        <f>IF(OR(B767="",K767=""),"",K767*24*IFERROR(VLOOKUP(B767,'Cadastro'!$A$2:$H$101,7,FALSE),0))</f>
        <v/>
      </c>
      <c r="P767" s="12" t="n"/>
    </row>
    <row r="768">
      <c r="A768" s="6" t="n"/>
      <c r="B768" s="2" t="n"/>
      <c r="C768" s="7">
        <f>IF(B768="","",IFERROR(VLOOKUP(B768,'Cadastro'!$A$2:$H$101,2,FALSE),"Não localizado"))</f>
        <v/>
      </c>
      <c r="D768" s="7">
        <f>IF(B768="","",IFERROR(VLOOKUP(B768,'Cadastro'!$A$2:$H$101,3,FALSE),""))</f>
        <v/>
      </c>
      <c r="E768" s="7">
        <f>IF(B768="","",IFERROR(VLOOKUP(B768,'Cadastro'!$A$2:$H$101,4,FALSE),""))</f>
        <v/>
      </c>
      <c r="F768" s="8" t="n"/>
      <c r="G768" s="8" t="n"/>
      <c r="H768" s="8" t="n"/>
      <c r="I768" s="8" t="n"/>
      <c r="J768" s="4" t="n"/>
      <c r="K768" s="9">
        <f>IF(OR(B768="",G768="",I768=""),"",IFERROR((I768-G768)-IF(J768="",0,J768/24),""))</f>
        <v/>
      </c>
      <c r="L768" s="10">
        <f>IF(OR(B768="",F768="",G768=""),"",MAX(0,(G768-F768)*1440))</f>
        <v/>
      </c>
      <c r="M768" s="11">
        <f>IF(B768="","",IF(G768="","Falta",IF(G768&gt;F768+10/1440,"Atraso",IF(I768&lt;H768,"Saída antecipada","Presente"))))</f>
        <v/>
      </c>
      <c r="N768" s="12" t="n"/>
      <c r="O768" s="13">
        <f>IF(OR(B768="",K768=""),"",K768*24*IFERROR(VLOOKUP(B768,'Cadastro'!$A$2:$H$101,7,FALSE),0))</f>
        <v/>
      </c>
      <c r="P768" s="12" t="n"/>
    </row>
    <row r="769">
      <c r="A769" s="6" t="n"/>
      <c r="B769" s="2" t="n"/>
      <c r="C769" s="14">
        <f>IF(B769="","",IFERROR(VLOOKUP(B769,'Cadastro'!$A$2:$H$101,2,FALSE),"Não localizado"))</f>
        <v/>
      </c>
      <c r="D769" s="14">
        <f>IF(B769="","",IFERROR(VLOOKUP(B769,'Cadastro'!$A$2:$H$101,3,FALSE),""))</f>
        <v/>
      </c>
      <c r="E769" s="14">
        <f>IF(B769="","",IFERROR(VLOOKUP(B769,'Cadastro'!$A$2:$H$101,4,FALSE),""))</f>
        <v/>
      </c>
      <c r="F769" s="8" t="n"/>
      <c r="G769" s="8" t="n"/>
      <c r="H769" s="8" t="n"/>
      <c r="I769" s="8" t="n"/>
      <c r="J769" s="4" t="n"/>
      <c r="K769" s="15">
        <f>IF(OR(B769="",G769="",I769=""),"",IFERROR((I769-G769)-IF(J769="",0,J769/24),""))</f>
        <v/>
      </c>
      <c r="L769" s="16">
        <f>IF(OR(B769="",F769="",G769=""),"",MAX(0,(G769-F769)*1440))</f>
        <v/>
      </c>
      <c r="M769" s="17">
        <f>IF(B769="","",IF(G769="","Falta",IF(G769&gt;F769+10/1440,"Atraso",IF(I769&lt;H769,"Saída antecipada","Presente"))))</f>
        <v/>
      </c>
      <c r="N769" s="12" t="n"/>
      <c r="O769" s="18">
        <f>IF(OR(B769="",K769=""),"",K769*24*IFERROR(VLOOKUP(B769,'Cadastro'!$A$2:$H$101,7,FALSE),0))</f>
        <v/>
      </c>
      <c r="P769" s="12" t="n"/>
    </row>
    <row r="770">
      <c r="A770" s="6" t="n"/>
      <c r="B770" s="2" t="n"/>
      <c r="C770" s="7">
        <f>IF(B770="","",IFERROR(VLOOKUP(B770,'Cadastro'!$A$2:$H$101,2,FALSE),"Não localizado"))</f>
        <v/>
      </c>
      <c r="D770" s="7">
        <f>IF(B770="","",IFERROR(VLOOKUP(B770,'Cadastro'!$A$2:$H$101,3,FALSE),""))</f>
        <v/>
      </c>
      <c r="E770" s="7">
        <f>IF(B770="","",IFERROR(VLOOKUP(B770,'Cadastro'!$A$2:$H$101,4,FALSE),""))</f>
        <v/>
      </c>
      <c r="F770" s="8" t="n"/>
      <c r="G770" s="8" t="n"/>
      <c r="H770" s="8" t="n"/>
      <c r="I770" s="8" t="n"/>
      <c r="J770" s="4" t="n"/>
      <c r="K770" s="9">
        <f>IF(OR(B770="",G770="",I770=""),"",IFERROR((I770-G770)-IF(J770="",0,J770/24),""))</f>
        <v/>
      </c>
      <c r="L770" s="10">
        <f>IF(OR(B770="",F770="",G770=""),"",MAX(0,(G770-F770)*1440))</f>
        <v/>
      </c>
      <c r="M770" s="11">
        <f>IF(B770="","",IF(G770="","Falta",IF(G770&gt;F770+10/1440,"Atraso",IF(I770&lt;H770,"Saída antecipada","Presente"))))</f>
        <v/>
      </c>
      <c r="N770" s="12" t="n"/>
      <c r="O770" s="13">
        <f>IF(OR(B770="",K770=""),"",K770*24*IFERROR(VLOOKUP(B770,'Cadastro'!$A$2:$H$101,7,FALSE),0))</f>
        <v/>
      </c>
      <c r="P770" s="12" t="n"/>
    </row>
    <row r="771">
      <c r="A771" s="6" t="n"/>
      <c r="B771" s="2" t="n"/>
      <c r="C771" s="14">
        <f>IF(B771="","",IFERROR(VLOOKUP(B771,'Cadastro'!$A$2:$H$101,2,FALSE),"Não localizado"))</f>
        <v/>
      </c>
      <c r="D771" s="14">
        <f>IF(B771="","",IFERROR(VLOOKUP(B771,'Cadastro'!$A$2:$H$101,3,FALSE),""))</f>
        <v/>
      </c>
      <c r="E771" s="14">
        <f>IF(B771="","",IFERROR(VLOOKUP(B771,'Cadastro'!$A$2:$H$101,4,FALSE),""))</f>
        <v/>
      </c>
      <c r="F771" s="8" t="n"/>
      <c r="G771" s="8" t="n"/>
      <c r="H771" s="8" t="n"/>
      <c r="I771" s="8" t="n"/>
      <c r="J771" s="4" t="n"/>
      <c r="K771" s="15">
        <f>IF(OR(B771="",G771="",I771=""),"",IFERROR((I771-G771)-IF(J771="",0,J771/24),""))</f>
        <v/>
      </c>
      <c r="L771" s="16">
        <f>IF(OR(B771="",F771="",G771=""),"",MAX(0,(G771-F771)*1440))</f>
        <v/>
      </c>
      <c r="M771" s="17">
        <f>IF(B771="","",IF(G771="","Falta",IF(G771&gt;F771+10/1440,"Atraso",IF(I771&lt;H771,"Saída antecipada","Presente"))))</f>
        <v/>
      </c>
      <c r="N771" s="12" t="n"/>
      <c r="O771" s="18">
        <f>IF(OR(B771="",K771=""),"",K771*24*IFERROR(VLOOKUP(B771,'Cadastro'!$A$2:$H$101,7,FALSE),0))</f>
        <v/>
      </c>
      <c r="P771" s="12" t="n"/>
    </row>
    <row r="772">
      <c r="A772" s="6" t="n"/>
      <c r="B772" s="2" t="n"/>
      <c r="C772" s="7">
        <f>IF(B772="","",IFERROR(VLOOKUP(B772,'Cadastro'!$A$2:$H$101,2,FALSE),"Não localizado"))</f>
        <v/>
      </c>
      <c r="D772" s="7">
        <f>IF(B772="","",IFERROR(VLOOKUP(B772,'Cadastro'!$A$2:$H$101,3,FALSE),""))</f>
        <v/>
      </c>
      <c r="E772" s="7">
        <f>IF(B772="","",IFERROR(VLOOKUP(B772,'Cadastro'!$A$2:$H$101,4,FALSE),""))</f>
        <v/>
      </c>
      <c r="F772" s="8" t="n"/>
      <c r="G772" s="8" t="n"/>
      <c r="H772" s="8" t="n"/>
      <c r="I772" s="8" t="n"/>
      <c r="J772" s="4" t="n"/>
      <c r="K772" s="9">
        <f>IF(OR(B772="",G772="",I772=""),"",IFERROR((I772-G772)-IF(J772="",0,J772/24),""))</f>
        <v/>
      </c>
      <c r="L772" s="10">
        <f>IF(OR(B772="",F772="",G772=""),"",MAX(0,(G772-F772)*1440))</f>
        <v/>
      </c>
      <c r="M772" s="11">
        <f>IF(B772="","",IF(G772="","Falta",IF(G772&gt;F772+10/1440,"Atraso",IF(I772&lt;H772,"Saída antecipada","Presente"))))</f>
        <v/>
      </c>
      <c r="N772" s="12" t="n"/>
      <c r="O772" s="13">
        <f>IF(OR(B772="",K772=""),"",K772*24*IFERROR(VLOOKUP(B772,'Cadastro'!$A$2:$H$101,7,FALSE),0))</f>
        <v/>
      </c>
      <c r="P772" s="12" t="n"/>
    </row>
    <row r="773">
      <c r="A773" s="6" t="n"/>
      <c r="B773" s="2" t="n"/>
      <c r="C773" s="14">
        <f>IF(B773="","",IFERROR(VLOOKUP(B773,'Cadastro'!$A$2:$H$101,2,FALSE),"Não localizado"))</f>
        <v/>
      </c>
      <c r="D773" s="14">
        <f>IF(B773="","",IFERROR(VLOOKUP(B773,'Cadastro'!$A$2:$H$101,3,FALSE),""))</f>
        <v/>
      </c>
      <c r="E773" s="14">
        <f>IF(B773="","",IFERROR(VLOOKUP(B773,'Cadastro'!$A$2:$H$101,4,FALSE),""))</f>
        <v/>
      </c>
      <c r="F773" s="8" t="n"/>
      <c r="G773" s="8" t="n"/>
      <c r="H773" s="8" t="n"/>
      <c r="I773" s="8" t="n"/>
      <c r="J773" s="4" t="n"/>
      <c r="K773" s="15">
        <f>IF(OR(B773="",G773="",I773=""),"",IFERROR((I773-G773)-IF(J773="",0,J773/24),""))</f>
        <v/>
      </c>
      <c r="L773" s="16">
        <f>IF(OR(B773="",F773="",G773=""),"",MAX(0,(G773-F773)*1440))</f>
        <v/>
      </c>
      <c r="M773" s="17">
        <f>IF(B773="","",IF(G773="","Falta",IF(G773&gt;F773+10/1440,"Atraso",IF(I773&lt;H773,"Saída antecipada","Presente"))))</f>
        <v/>
      </c>
      <c r="N773" s="12" t="n"/>
      <c r="O773" s="18">
        <f>IF(OR(B773="",K773=""),"",K773*24*IFERROR(VLOOKUP(B773,'Cadastro'!$A$2:$H$101,7,FALSE),0))</f>
        <v/>
      </c>
      <c r="P773" s="12" t="n"/>
    </row>
    <row r="774">
      <c r="A774" s="6" t="n"/>
      <c r="B774" s="2" t="n"/>
      <c r="C774" s="7">
        <f>IF(B774="","",IFERROR(VLOOKUP(B774,'Cadastro'!$A$2:$H$101,2,FALSE),"Não localizado"))</f>
        <v/>
      </c>
      <c r="D774" s="7">
        <f>IF(B774="","",IFERROR(VLOOKUP(B774,'Cadastro'!$A$2:$H$101,3,FALSE),""))</f>
        <v/>
      </c>
      <c r="E774" s="7">
        <f>IF(B774="","",IFERROR(VLOOKUP(B774,'Cadastro'!$A$2:$H$101,4,FALSE),""))</f>
        <v/>
      </c>
      <c r="F774" s="8" t="n"/>
      <c r="G774" s="8" t="n"/>
      <c r="H774" s="8" t="n"/>
      <c r="I774" s="8" t="n"/>
      <c r="J774" s="4" t="n"/>
      <c r="K774" s="9">
        <f>IF(OR(B774="",G774="",I774=""),"",IFERROR((I774-G774)-IF(J774="",0,J774/24),""))</f>
        <v/>
      </c>
      <c r="L774" s="10">
        <f>IF(OR(B774="",F774="",G774=""),"",MAX(0,(G774-F774)*1440))</f>
        <v/>
      </c>
      <c r="M774" s="11">
        <f>IF(B774="","",IF(G774="","Falta",IF(G774&gt;F774+10/1440,"Atraso",IF(I774&lt;H774,"Saída antecipada","Presente"))))</f>
        <v/>
      </c>
      <c r="N774" s="12" t="n"/>
      <c r="O774" s="13">
        <f>IF(OR(B774="",K774=""),"",K774*24*IFERROR(VLOOKUP(B774,'Cadastro'!$A$2:$H$101,7,FALSE),0))</f>
        <v/>
      </c>
      <c r="P774" s="12" t="n"/>
    </row>
    <row r="775">
      <c r="A775" s="6" t="n"/>
      <c r="B775" s="2" t="n"/>
      <c r="C775" s="14">
        <f>IF(B775="","",IFERROR(VLOOKUP(B775,'Cadastro'!$A$2:$H$101,2,FALSE),"Não localizado"))</f>
        <v/>
      </c>
      <c r="D775" s="14">
        <f>IF(B775="","",IFERROR(VLOOKUP(B775,'Cadastro'!$A$2:$H$101,3,FALSE),""))</f>
        <v/>
      </c>
      <c r="E775" s="14">
        <f>IF(B775="","",IFERROR(VLOOKUP(B775,'Cadastro'!$A$2:$H$101,4,FALSE),""))</f>
        <v/>
      </c>
      <c r="F775" s="8" t="n"/>
      <c r="G775" s="8" t="n"/>
      <c r="H775" s="8" t="n"/>
      <c r="I775" s="8" t="n"/>
      <c r="J775" s="4" t="n"/>
      <c r="K775" s="15">
        <f>IF(OR(B775="",G775="",I775=""),"",IFERROR((I775-G775)-IF(J775="",0,J775/24),""))</f>
        <v/>
      </c>
      <c r="L775" s="16">
        <f>IF(OR(B775="",F775="",G775=""),"",MAX(0,(G775-F775)*1440))</f>
        <v/>
      </c>
      <c r="M775" s="17">
        <f>IF(B775="","",IF(G775="","Falta",IF(G775&gt;F775+10/1440,"Atraso",IF(I775&lt;H775,"Saída antecipada","Presente"))))</f>
        <v/>
      </c>
      <c r="N775" s="12" t="n"/>
      <c r="O775" s="18">
        <f>IF(OR(B775="",K775=""),"",K775*24*IFERROR(VLOOKUP(B775,'Cadastro'!$A$2:$H$101,7,FALSE),0))</f>
        <v/>
      </c>
      <c r="P775" s="12" t="n"/>
    </row>
    <row r="776">
      <c r="A776" s="6" t="n"/>
      <c r="B776" s="2" t="n"/>
      <c r="C776" s="7">
        <f>IF(B776="","",IFERROR(VLOOKUP(B776,'Cadastro'!$A$2:$H$101,2,FALSE),"Não localizado"))</f>
        <v/>
      </c>
      <c r="D776" s="7">
        <f>IF(B776="","",IFERROR(VLOOKUP(B776,'Cadastro'!$A$2:$H$101,3,FALSE),""))</f>
        <v/>
      </c>
      <c r="E776" s="7">
        <f>IF(B776="","",IFERROR(VLOOKUP(B776,'Cadastro'!$A$2:$H$101,4,FALSE),""))</f>
        <v/>
      </c>
      <c r="F776" s="8" t="n"/>
      <c r="G776" s="8" t="n"/>
      <c r="H776" s="8" t="n"/>
      <c r="I776" s="8" t="n"/>
      <c r="J776" s="4" t="n"/>
      <c r="K776" s="9">
        <f>IF(OR(B776="",G776="",I776=""),"",IFERROR((I776-G776)-IF(J776="",0,J776/24),""))</f>
        <v/>
      </c>
      <c r="L776" s="10">
        <f>IF(OR(B776="",F776="",G776=""),"",MAX(0,(G776-F776)*1440))</f>
        <v/>
      </c>
      <c r="M776" s="11">
        <f>IF(B776="","",IF(G776="","Falta",IF(G776&gt;F776+10/1440,"Atraso",IF(I776&lt;H776,"Saída antecipada","Presente"))))</f>
        <v/>
      </c>
      <c r="N776" s="12" t="n"/>
      <c r="O776" s="13">
        <f>IF(OR(B776="",K776=""),"",K776*24*IFERROR(VLOOKUP(B776,'Cadastro'!$A$2:$H$101,7,FALSE),0))</f>
        <v/>
      </c>
      <c r="P776" s="12" t="n"/>
    </row>
    <row r="777">
      <c r="A777" s="6" t="n"/>
      <c r="B777" s="2" t="n"/>
      <c r="C777" s="14">
        <f>IF(B777="","",IFERROR(VLOOKUP(B777,'Cadastro'!$A$2:$H$101,2,FALSE),"Não localizado"))</f>
        <v/>
      </c>
      <c r="D777" s="14">
        <f>IF(B777="","",IFERROR(VLOOKUP(B777,'Cadastro'!$A$2:$H$101,3,FALSE),""))</f>
        <v/>
      </c>
      <c r="E777" s="14">
        <f>IF(B777="","",IFERROR(VLOOKUP(B777,'Cadastro'!$A$2:$H$101,4,FALSE),""))</f>
        <v/>
      </c>
      <c r="F777" s="8" t="n"/>
      <c r="G777" s="8" t="n"/>
      <c r="H777" s="8" t="n"/>
      <c r="I777" s="8" t="n"/>
      <c r="J777" s="4" t="n"/>
      <c r="K777" s="15">
        <f>IF(OR(B777="",G777="",I777=""),"",IFERROR((I777-G777)-IF(J777="",0,J777/24),""))</f>
        <v/>
      </c>
      <c r="L777" s="16">
        <f>IF(OR(B777="",F777="",G777=""),"",MAX(0,(G777-F777)*1440))</f>
        <v/>
      </c>
      <c r="M777" s="17">
        <f>IF(B777="","",IF(G777="","Falta",IF(G777&gt;F777+10/1440,"Atraso",IF(I777&lt;H777,"Saída antecipada","Presente"))))</f>
        <v/>
      </c>
      <c r="N777" s="12" t="n"/>
      <c r="O777" s="18">
        <f>IF(OR(B777="",K777=""),"",K777*24*IFERROR(VLOOKUP(B777,'Cadastro'!$A$2:$H$101,7,FALSE),0))</f>
        <v/>
      </c>
      <c r="P777" s="12" t="n"/>
    </row>
    <row r="778">
      <c r="A778" s="6" t="n"/>
      <c r="B778" s="2" t="n"/>
      <c r="C778" s="7">
        <f>IF(B778="","",IFERROR(VLOOKUP(B778,'Cadastro'!$A$2:$H$101,2,FALSE),"Não localizado"))</f>
        <v/>
      </c>
      <c r="D778" s="7">
        <f>IF(B778="","",IFERROR(VLOOKUP(B778,'Cadastro'!$A$2:$H$101,3,FALSE),""))</f>
        <v/>
      </c>
      <c r="E778" s="7">
        <f>IF(B778="","",IFERROR(VLOOKUP(B778,'Cadastro'!$A$2:$H$101,4,FALSE),""))</f>
        <v/>
      </c>
      <c r="F778" s="8" t="n"/>
      <c r="G778" s="8" t="n"/>
      <c r="H778" s="8" t="n"/>
      <c r="I778" s="8" t="n"/>
      <c r="J778" s="4" t="n"/>
      <c r="K778" s="9">
        <f>IF(OR(B778="",G778="",I778=""),"",IFERROR((I778-G778)-IF(J778="",0,J778/24),""))</f>
        <v/>
      </c>
      <c r="L778" s="10">
        <f>IF(OR(B778="",F778="",G778=""),"",MAX(0,(G778-F778)*1440))</f>
        <v/>
      </c>
      <c r="M778" s="11">
        <f>IF(B778="","",IF(G778="","Falta",IF(G778&gt;F778+10/1440,"Atraso",IF(I778&lt;H778,"Saída antecipada","Presente"))))</f>
        <v/>
      </c>
      <c r="N778" s="12" t="n"/>
      <c r="O778" s="13">
        <f>IF(OR(B778="",K778=""),"",K778*24*IFERROR(VLOOKUP(B778,'Cadastro'!$A$2:$H$101,7,FALSE),0))</f>
        <v/>
      </c>
      <c r="P778" s="12" t="n"/>
    </row>
    <row r="779">
      <c r="A779" s="6" t="n"/>
      <c r="B779" s="2" t="n"/>
      <c r="C779" s="14">
        <f>IF(B779="","",IFERROR(VLOOKUP(B779,'Cadastro'!$A$2:$H$101,2,FALSE),"Não localizado"))</f>
        <v/>
      </c>
      <c r="D779" s="14">
        <f>IF(B779="","",IFERROR(VLOOKUP(B779,'Cadastro'!$A$2:$H$101,3,FALSE),""))</f>
        <v/>
      </c>
      <c r="E779" s="14">
        <f>IF(B779="","",IFERROR(VLOOKUP(B779,'Cadastro'!$A$2:$H$101,4,FALSE),""))</f>
        <v/>
      </c>
      <c r="F779" s="8" t="n"/>
      <c r="G779" s="8" t="n"/>
      <c r="H779" s="8" t="n"/>
      <c r="I779" s="8" t="n"/>
      <c r="J779" s="4" t="n"/>
      <c r="K779" s="15">
        <f>IF(OR(B779="",G779="",I779=""),"",IFERROR((I779-G779)-IF(J779="",0,J779/24),""))</f>
        <v/>
      </c>
      <c r="L779" s="16">
        <f>IF(OR(B779="",F779="",G779=""),"",MAX(0,(G779-F779)*1440))</f>
        <v/>
      </c>
      <c r="M779" s="17">
        <f>IF(B779="","",IF(G779="","Falta",IF(G779&gt;F779+10/1440,"Atraso",IF(I779&lt;H779,"Saída antecipada","Presente"))))</f>
        <v/>
      </c>
      <c r="N779" s="12" t="n"/>
      <c r="O779" s="18">
        <f>IF(OR(B779="",K779=""),"",K779*24*IFERROR(VLOOKUP(B779,'Cadastro'!$A$2:$H$101,7,FALSE),0))</f>
        <v/>
      </c>
      <c r="P779" s="12" t="n"/>
    </row>
    <row r="780">
      <c r="A780" s="6" t="n"/>
      <c r="B780" s="2" t="n"/>
      <c r="C780" s="7">
        <f>IF(B780="","",IFERROR(VLOOKUP(B780,'Cadastro'!$A$2:$H$101,2,FALSE),"Não localizado"))</f>
        <v/>
      </c>
      <c r="D780" s="7">
        <f>IF(B780="","",IFERROR(VLOOKUP(B780,'Cadastro'!$A$2:$H$101,3,FALSE),""))</f>
        <v/>
      </c>
      <c r="E780" s="7">
        <f>IF(B780="","",IFERROR(VLOOKUP(B780,'Cadastro'!$A$2:$H$101,4,FALSE),""))</f>
        <v/>
      </c>
      <c r="F780" s="8" t="n"/>
      <c r="G780" s="8" t="n"/>
      <c r="H780" s="8" t="n"/>
      <c r="I780" s="8" t="n"/>
      <c r="J780" s="4" t="n"/>
      <c r="K780" s="9">
        <f>IF(OR(B780="",G780="",I780=""),"",IFERROR((I780-G780)-IF(J780="",0,J780/24),""))</f>
        <v/>
      </c>
      <c r="L780" s="10">
        <f>IF(OR(B780="",F780="",G780=""),"",MAX(0,(G780-F780)*1440))</f>
        <v/>
      </c>
      <c r="M780" s="11">
        <f>IF(B780="","",IF(G780="","Falta",IF(G780&gt;F780+10/1440,"Atraso",IF(I780&lt;H780,"Saída antecipada","Presente"))))</f>
        <v/>
      </c>
      <c r="N780" s="12" t="n"/>
      <c r="O780" s="13">
        <f>IF(OR(B780="",K780=""),"",K780*24*IFERROR(VLOOKUP(B780,'Cadastro'!$A$2:$H$101,7,FALSE),0))</f>
        <v/>
      </c>
      <c r="P780" s="12" t="n"/>
    </row>
    <row r="781">
      <c r="A781" s="6" t="n"/>
      <c r="B781" s="2" t="n"/>
      <c r="C781" s="14">
        <f>IF(B781="","",IFERROR(VLOOKUP(B781,'Cadastro'!$A$2:$H$101,2,FALSE),"Não localizado"))</f>
        <v/>
      </c>
      <c r="D781" s="14">
        <f>IF(B781="","",IFERROR(VLOOKUP(B781,'Cadastro'!$A$2:$H$101,3,FALSE),""))</f>
        <v/>
      </c>
      <c r="E781" s="14">
        <f>IF(B781="","",IFERROR(VLOOKUP(B781,'Cadastro'!$A$2:$H$101,4,FALSE),""))</f>
        <v/>
      </c>
      <c r="F781" s="8" t="n"/>
      <c r="G781" s="8" t="n"/>
      <c r="H781" s="8" t="n"/>
      <c r="I781" s="8" t="n"/>
      <c r="J781" s="4" t="n"/>
      <c r="K781" s="15">
        <f>IF(OR(B781="",G781="",I781=""),"",IFERROR((I781-G781)-IF(J781="",0,J781/24),""))</f>
        <v/>
      </c>
      <c r="L781" s="16">
        <f>IF(OR(B781="",F781="",G781=""),"",MAX(0,(G781-F781)*1440))</f>
        <v/>
      </c>
      <c r="M781" s="17">
        <f>IF(B781="","",IF(G781="","Falta",IF(G781&gt;F781+10/1440,"Atraso",IF(I781&lt;H781,"Saída antecipada","Presente"))))</f>
        <v/>
      </c>
      <c r="N781" s="12" t="n"/>
      <c r="O781" s="18">
        <f>IF(OR(B781="",K781=""),"",K781*24*IFERROR(VLOOKUP(B781,'Cadastro'!$A$2:$H$101,7,FALSE),0))</f>
        <v/>
      </c>
      <c r="P781" s="12" t="n"/>
    </row>
    <row r="782">
      <c r="A782" s="6" t="n"/>
      <c r="B782" s="2" t="n"/>
      <c r="C782" s="7">
        <f>IF(B782="","",IFERROR(VLOOKUP(B782,'Cadastro'!$A$2:$H$101,2,FALSE),"Não localizado"))</f>
        <v/>
      </c>
      <c r="D782" s="7">
        <f>IF(B782="","",IFERROR(VLOOKUP(B782,'Cadastro'!$A$2:$H$101,3,FALSE),""))</f>
        <v/>
      </c>
      <c r="E782" s="7">
        <f>IF(B782="","",IFERROR(VLOOKUP(B782,'Cadastro'!$A$2:$H$101,4,FALSE),""))</f>
        <v/>
      </c>
      <c r="F782" s="8" t="n"/>
      <c r="G782" s="8" t="n"/>
      <c r="H782" s="8" t="n"/>
      <c r="I782" s="8" t="n"/>
      <c r="J782" s="4" t="n"/>
      <c r="K782" s="9">
        <f>IF(OR(B782="",G782="",I782=""),"",IFERROR((I782-G782)-IF(J782="",0,J782/24),""))</f>
        <v/>
      </c>
      <c r="L782" s="10">
        <f>IF(OR(B782="",F782="",G782=""),"",MAX(0,(G782-F782)*1440))</f>
        <v/>
      </c>
      <c r="M782" s="11">
        <f>IF(B782="","",IF(G782="","Falta",IF(G782&gt;F782+10/1440,"Atraso",IF(I782&lt;H782,"Saída antecipada","Presente"))))</f>
        <v/>
      </c>
      <c r="N782" s="12" t="n"/>
      <c r="O782" s="13">
        <f>IF(OR(B782="",K782=""),"",K782*24*IFERROR(VLOOKUP(B782,'Cadastro'!$A$2:$H$101,7,FALSE),0))</f>
        <v/>
      </c>
      <c r="P782" s="12" t="n"/>
    </row>
    <row r="783">
      <c r="A783" s="6" t="n"/>
      <c r="B783" s="2" t="n"/>
      <c r="C783" s="14">
        <f>IF(B783="","",IFERROR(VLOOKUP(B783,'Cadastro'!$A$2:$H$101,2,FALSE),"Não localizado"))</f>
        <v/>
      </c>
      <c r="D783" s="14">
        <f>IF(B783="","",IFERROR(VLOOKUP(B783,'Cadastro'!$A$2:$H$101,3,FALSE),""))</f>
        <v/>
      </c>
      <c r="E783" s="14">
        <f>IF(B783="","",IFERROR(VLOOKUP(B783,'Cadastro'!$A$2:$H$101,4,FALSE),""))</f>
        <v/>
      </c>
      <c r="F783" s="8" t="n"/>
      <c r="G783" s="8" t="n"/>
      <c r="H783" s="8" t="n"/>
      <c r="I783" s="8" t="n"/>
      <c r="J783" s="4" t="n"/>
      <c r="K783" s="15">
        <f>IF(OR(B783="",G783="",I783=""),"",IFERROR((I783-G783)-IF(J783="",0,J783/24),""))</f>
        <v/>
      </c>
      <c r="L783" s="16">
        <f>IF(OR(B783="",F783="",G783=""),"",MAX(0,(G783-F783)*1440))</f>
        <v/>
      </c>
      <c r="M783" s="17">
        <f>IF(B783="","",IF(G783="","Falta",IF(G783&gt;F783+10/1440,"Atraso",IF(I783&lt;H783,"Saída antecipada","Presente"))))</f>
        <v/>
      </c>
      <c r="N783" s="12" t="n"/>
      <c r="O783" s="18">
        <f>IF(OR(B783="",K783=""),"",K783*24*IFERROR(VLOOKUP(B783,'Cadastro'!$A$2:$H$101,7,FALSE),0))</f>
        <v/>
      </c>
      <c r="P783" s="12" t="n"/>
    </row>
    <row r="784">
      <c r="A784" s="6" t="n"/>
      <c r="B784" s="2" t="n"/>
      <c r="C784" s="7">
        <f>IF(B784="","",IFERROR(VLOOKUP(B784,'Cadastro'!$A$2:$H$101,2,FALSE),"Não localizado"))</f>
        <v/>
      </c>
      <c r="D784" s="7">
        <f>IF(B784="","",IFERROR(VLOOKUP(B784,'Cadastro'!$A$2:$H$101,3,FALSE),""))</f>
        <v/>
      </c>
      <c r="E784" s="7">
        <f>IF(B784="","",IFERROR(VLOOKUP(B784,'Cadastro'!$A$2:$H$101,4,FALSE),""))</f>
        <v/>
      </c>
      <c r="F784" s="8" t="n"/>
      <c r="G784" s="8" t="n"/>
      <c r="H784" s="8" t="n"/>
      <c r="I784" s="8" t="n"/>
      <c r="J784" s="4" t="n"/>
      <c r="K784" s="9">
        <f>IF(OR(B784="",G784="",I784=""),"",IFERROR((I784-G784)-IF(J784="",0,J784/24),""))</f>
        <v/>
      </c>
      <c r="L784" s="10">
        <f>IF(OR(B784="",F784="",G784=""),"",MAX(0,(G784-F784)*1440))</f>
        <v/>
      </c>
      <c r="M784" s="11">
        <f>IF(B784="","",IF(G784="","Falta",IF(G784&gt;F784+10/1440,"Atraso",IF(I784&lt;H784,"Saída antecipada","Presente"))))</f>
        <v/>
      </c>
      <c r="N784" s="12" t="n"/>
      <c r="O784" s="13">
        <f>IF(OR(B784="",K784=""),"",K784*24*IFERROR(VLOOKUP(B784,'Cadastro'!$A$2:$H$101,7,FALSE),0))</f>
        <v/>
      </c>
      <c r="P784" s="12" t="n"/>
    </row>
    <row r="785">
      <c r="A785" s="6" t="n"/>
      <c r="B785" s="2" t="n"/>
      <c r="C785" s="14">
        <f>IF(B785="","",IFERROR(VLOOKUP(B785,'Cadastro'!$A$2:$H$101,2,FALSE),"Não localizado"))</f>
        <v/>
      </c>
      <c r="D785" s="14">
        <f>IF(B785="","",IFERROR(VLOOKUP(B785,'Cadastro'!$A$2:$H$101,3,FALSE),""))</f>
        <v/>
      </c>
      <c r="E785" s="14">
        <f>IF(B785="","",IFERROR(VLOOKUP(B785,'Cadastro'!$A$2:$H$101,4,FALSE),""))</f>
        <v/>
      </c>
      <c r="F785" s="8" t="n"/>
      <c r="G785" s="8" t="n"/>
      <c r="H785" s="8" t="n"/>
      <c r="I785" s="8" t="n"/>
      <c r="J785" s="4" t="n"/>
      <c r="K785" s="15">
        <f>IF(OR(B785="",G785="",I785=""),"",IFERROR((I785-G785)-IF(J785="",0,J785/24),""))</f>
        <v/>
      </c>
      <c r="L785" s="16">
        <f>IF(OR(B785="",F785="",G785=""),"",MAX(0,(G785-F785)*1440))</f>
        <v/>
      </c>
      <c r="M785" s="17">
        <f>IF(B785="","",IF(G785="","Falta",IF(G785&gt;F785+10/1440,"Atraso",IF(I785&lt;H785,"Saída antecipada","Presente"))))</f>
        <v/>
      </c>
      <c r="N785" s="12" t="n"/>
      <c r="O785" s="18">
        <f>IF(OR(B785="",K785=""),"",K785*24*IFERROR(VLOOKUP(B785,'Cadastro'!$A$2:$H$101,7,FALSE),0))</f>
        <v/>
      </c>
      <c r="P785" s="12" t="n"/>
    </row>
    <row r="786">
      <c r="A786" s="6" t="n"/>
      <c r="B786" s="2" t="n"/>
      <c r="C786" s="7">
        <f>IF(B786="","",IFERROR(VLOOKUP(B786,'Cadastro'!$A$2:$H$101,2,FALSE),"Não localizado"))</f>
        <v/>
      </c>
      <c r="D786" s="7">
        <f>IF(B786="","",IFERROR(VLOOKUP(B786,'Cadastro'!$A$2:$H$101,3,FALSE),""))</f>
        <v/>
      </c>
      <c r="E786" s="7">
        <f>IF(B786="","",IFERROR(VLOOKUP(B786,'Cadastro'!$A$2:$H$101,4,FALSE),""))</f>
        <v/>
      </c>
      <c r="F786" s="8" t="n"/>
      <c r="G786" s="8" t="n"/>
      <c r="H786" s="8" t="n"/>
      <c r="I786" s="8" t="n"/>
      <c r="J786" s="4" t="n"/>
      <c r="K786" s="9">
        <f>IF(OR(B786="",G786="",I786=""),"",IFERROR((I786-G786)-IF(J786="",0,J786/24),""))</f>
        <v/>
      </c>
      <c r="L786" s="10">
        <f>IF(OR(B786="",F786="",G786=""),"",MAX(0,(G786-F786)*1440))</f>
        <v/>
      </c>
      <c r="M786" s="11">
        <f>IF(B786="","",IF(G786="","Falta",IF(G786&gt;F786+10/1440,"Atraso",IF(I786&lt;H786,"Saída antecipada","Presente"))))</f>
        <v/>
      </c>
      <c r="N786" s="12" t="n"/>
      <c r="O786" s="13">
        <f>IF(OR(B786="",K786=""),"",K786*24*IFERROR(VLOOKUP(B786,'Cadastro'!$A$2:$H$101,7,FALSE),0))</f>
        <v/>
      </c>
      <c r="P786" s="12" t="n"/>
    </row>
    <row r="787">
      <c r="A787" s="6" t="n"/>
      <c r="B787" s="2" t="n"/>
      <c r="C787" s="14">
        <f>IF(B787="","",IFERROR(VLOOKUP(B787,'Cadastro'!$A$2:$H$101,2,FALSE),"Não localizado"))</f>
        <v/>
      </c>
      <c r="D787" s="14">
        <f>IF(B787="","",IFERROR(VLOOKUP(B787,'Cadastro'!$A$2:$H$101,3,FALSE),""))</f>
        <v/>
      </c>
      <c r="E787" s="14">
        <f>IF(B787="","",IFERROR(VLOOKUP(B787,'Cadastro'!$A$2:$H$101,4,FALSE),""))</f>
        <v/>
      </c>
      <c r="F787" s="8" t="n"/>
      <c r="G787" s="8" t="n"/>
      <c r="H787" s="8" t="n"/>
      <c r="I787" s="8" t="n"/>
      <c r="J787" s="4" t="n"/>
      <c r="K787" s="15">
        <f>IF(OR(B787="",G787="",I787=""),"",IFERROR((I787-G787)-IF(J787="",0,J787/24),""))</f>
        <v/>
      </c>
      <c r="L787" s="16">
        <f>IF(OR(B787="",F787="",G787=""),"",MAX(0,(G787-F787)*1440))</f>
        <v/>
      </c>
      <c r="M787" s="17">
        <f>IF(B787="","",IF(G787="","Falta",IF(G787&gt;F787+10/1440,"Atraso",IF(I787&lt;H787,"Saída antecipada","Presente"))))</f>
        <v/>
      </c>
      <c r="N787" s="12" t="n"/>
      <c r="O787" s="18">
        <f>IF(OR(B787="",K787=""),"",K787*24*IFERROR(VLOOKUP(B787,'Cadastro'!$A$2:$H$101,7,FALSE),0))</f>
        <v/>
      </c>
      <c r="P787" s="12" t="n"/>
    </row>
    <row r="788">
      <c r="A788" s="6" t="n"/>
      <c r="B788" s="2" t="n"/>
      <c r="C788" s="7">
        <f>IF(B788="","",IFERROR(VLOOKUP(B788,'Cadastro'!$A$2:$H$101,2,FALSE),"Não localizado"))</f>
        <v/>
      </c>
      <c r="D788" s="7">
        <f>IF(B788="","",IFERROR(VLOOKUP(B788,'Cadastro'!$A$2:$H$101,3,FALSE),""))</f>
        <v/>
      </c>
      <c r="E788" s="7">
        <f>IF(B788="","",IFERROR(VLOOKUP(B788,'Cadastro'!$A$2:$H$101,4,FALSE),""))</f>
        <v/>
      </c>
      <c r="F788" s="8" t="n"/>
      <c r="G788" s="8" t="n"/>
      <c r="H788" s="8" t="n"/>
      <c r="I788" s="8" t="n"/>
      <c r="J788" s="4" t="n"/>
      <c r="K788" s="9">
        <f>IF(OR(B788="",G788="",I788=""),"",IFERROR((I788-G788)-IF(J788="",0,J788/24),""))</f>
        <v/>
      </c>
      <c r="L788" s="10">
        <f>IF(OR(B788="",F788="",G788=""),"",MAX(0,(G788-F788)*1440))</f>
        <v/>
      </c>
      <c r="M788" s="11">
        <f>IF(B788="","",IF(G788="","Falta",IF(G788&gt;F788+10/1440,"Atraso",IF(I788&lt;H788,"Saída antecipada","Presente"))))</f>
        <v/>
      </c>
      <c r="N788" s="12" t="n"/>
      <c r="O788" s="13">
        <f>IF(OR(B788="",K788=""),"",K788*24*IFERROR(VLOOKUP(B788,'Cadastro'!$A$2:$H$101,7,FALSE),0))</f>
        <v/>
      </c>
      <c r="P788" s="12" t="n"/>
    </row>
    <row r="789">
      <c r="A789" s="6" t="n"/>
      <c r="B789" s="2" t="n"/>
      <c r="C789" s="14">
        <f>IF(B789="","",IFERROR(VLOOKUP(B789,'Cadastro'!$A$2:$H$101,2,FALSE),"Não localizado"))</f>
        <v/>
      </c>
      <c r="D789" s="14">
        <f>IF(B789="","",IFERROR(VLOOKUP(B789,'Cadastro'!$A$2:$H$101,3,FALSE),""))</f>
        <v/>
      </c>
      <c r="E789" s="14">
        <f>IF(B789="","",IFERROR(VLOOKUP(B789,'Cadastro'!$A$2:$H$101,4,FALSE),""))</f>
        <v/>
      </c>
      <c r="F789" s="8" t="n"/>
      <c r="G789" s="8" t="n"/>
      <c r="H789" s="8" t="n"/>
      <c r="I789" s="8" t="n"/>
      <c r="J789" s="4" t="n"/>
      <c r="K789" s="15">
        <f>IF(OR(B789="",G789="",I789=""),"",IFERROR((I789-G789)-IF(J789="",0,J789/24),""))</f>
        <v/>
      </c>
      <c r="L789" s="16">
        <f>IF(OR(B789="",F789="",G789=""),"",MAX(0,(G789-F789)*1440))</f>
        <v/>
      </c>
      <c r="M789" s="17">
        <f>IF(B789="","",IF(G789="","Falta",IF(G789&gt;F789+10/1440,"Atraso",IF(I789&lt;H789,"Saída antecipada","Presente"))))</f>
        <v/>
      </c>
      <c r="N789" s="12" t="n"/>
      <c r="O789" s="18">
        <f>IF(OR(B789="",K789=""),"",K789*24*IFERROR(VLOOKUP(B789,'Cadastro'!$A$2:$H$101,7,FALSE),0))</f>
        <v/>
      </c>
      <c r="P789" s="12" t="n"/>
    </row>
    <row r="790">
      <c r="A790" s="6" t="n"/>
      <c r="B790" s="2" t="n"/>
      <c r="C790" s="7">
        <f>IF(B790="","",IFERROR(VLOOKUP(B790,'Cadastro'!$A$2:$H$101,2,FALSE),"Não localizado"))</f>
        <v/>
      </c>
      <c r="D790" s="7">
        <f>IF(B790="","",IFERROR(VLOOKUP(B790,'Cadastro'!$A$2:$H$101,3,FALSE),""))</f>
        <v/>
      </c>
      <c r="E790" s="7">
        <f>IF(B790="","",IFERROR(VLOOKUP(B790,'Cadastro'!$A$2:$H$101,4,FALSE),""))</f>
        <v/>
      </c>
      <c r="F790" s="8" t="n"/>
      <c r="G790" s="8" t="n"/>
      <c r="H790" s="8" t="n"/>
      <c r="I790" s="8" t="n"/>
      <c r="J790" s="4" t="n"/>
      <c r="K790" s="9">
        <f>IF(OR(B790="",G790="",I790=""),"",IFERROR((I790-G790)-IF(J790="",0,J790/24),""))</f>
        <v/>
      </c>
      <c r="L790" s="10">
        <f>IF(OR(B790="",F790="",G790=""),"",MAX(0,(G790-F790)*1440))</f>
        <v/>
      </c>
      <c r="M790" s="11">
        <f>IF(B790="","",IF(G790="","Falta",IF(G790&gt;F790+10/1440,"Atraso",IF(I790&lt;H790,"Saída antecipada","Presente"))))</f>
        <v/>
      </c>
      <c r="N790" s="12" t="n"/>
      <c r="O790" s="13">
        <f>IF(OR(B790="",K790=""),"",K790*24*IFERROR(VLOOKUP(B790,'Cadastro'!$A$2:$H$101,7,FALSE),0))</f>
        <v/>
      </c>
      <c r="P790" s="12" t="n"/>
    </row>
    <row r="791">
      <c r="A791" s="6" t="n"/>
      <c r="B791" s="2" t="n"/>
      <c r="C791" s="14">
        <f>IF(B791="","",IFERROR(VLOOKUP(B791,'Cadastro'!$A$2:$H$101,2,FALSE),"Não localizado"))</f>
        <v/>
      </c>
      <c r="D791" s="14">
        <f>IF(B791="","",IFERROR(VLOOKUP(B791,'Cadastro'!$A$2:$H$101,3,FALSE),""))</f>
        <v/>
      </c>
      <c r="E791" s="14">
        <f>IF(B791="","",IFERROR(VLOOKUP(B791,'Cadastro'!$A$2:$H$101,4,FALSE),""))</f>
        <v/>
      </c>
      <c r="F791" s="8" t="n"/>
      <c r="G791" s="8" t="n"/>
      <c r="H791" s="8" t="n"/>
      <c r="I791" s="8" t="n"/>
      <c r="J791" s="4" t="n"/>
      <c r="K791" s="15">
        <f>IF(OR(B791="",G791="",I791=""),"",IFERROR((I791-G791)-IF(J791="",0,J791/24),""))</f>
        <v/>
      </c>
      <c r="L791" s="16">
        <f>IF(OR(B791="",F791="",G791=""),"",MAX(0,(G791-F791)*1440))</f>
        <v/>
      </c>
      <c r="M791" s="17">
        <f>IF(B791="","",IF(G791="","Falta",IF(G791&gt;F791+10/1440,"Atraso",IF(I791&lt;H791,"Saída antecipada","Presente"))))</f>
        <v/>
      </c>
      <c r="N791" s="12" t="n"/>
      <c r="O791" s="18">
        <f>IF(OR(B791="",K791=""),"",K791*24*IFERROR(VLOOKUP(B791,'Cadastro'!$A$2:$H$101,7,FALSE),0))</f>
        <v/>
      </c>
      <c r="P791" s="12" t="n"/>
    </row>
    <row r="792">
      <c r="A792" s="6" t="n"/>
      <c r="B792" s="2" t="n"/>
      <c r="C792" s="7">
        <f>IF(B792="","",IFERROR(VLOOKUP(B792,'Cadastro'!$A$2:$H$101,2,FALSE),"Não localizado"))</f>
        <v/>
      </c>
      <c r="D792" s="7">
        <f>IF(B792="","",IFERROR(VLOOKUP(B792,'Cadastro'!$A$2:$H$101,3,FALSE),""))</f>
        <v/>
      </c>
      <c r="E792" s="7">
        <f>IF(B792="","",IFERROR(VLOOKUP(B792,'Cadastro'!$A$2:$H$101,4,FALSE),""))</f>
        <v/>
      </c>
      <c r="F792" s="8" t="n"/>
      <c r="G792" s="8" t="n"/>
      <c r="H792" s="8" t="n"/>
      <c r="I792" s="8" t="n"/>
      <c r="J792" s="4" t="n"/>
      <c r="K792" s="9">
        <f>IF(OR(B792="",G792="",I792=""),"",IFERROR((I792-G792)-IF(J792="",0,J792/24),""))</f>
        <v/>
      </c>
      <c r="L792" s="10">
        <f>IF(OR(B792="",F792="",G792=""),"",MAX(0,(G792-F792)*1440))</f>
        <v/>
      </c>
      <c r="M792" s="11">
        <f>IF(B792="","",IF(G792="","Falta",IF(G792&gt;F792+10/1440,"Atraso",IF(I792&lt;H792,"Saída antecipada","Presente"))))</f>
        <v/>
      </c>
      <c r="N792" s="12" t="n"/>
      <c r="O792" s="13">
        <f>IF(OR(B792="",K792=""),"",K792*24*IFERROR(VLOOKUP(B792,'Cadastro'!$A$2:$H$101,7,FALSE),0))</f>
        <v/>
      </c>
      <c r="P792" s="12" t="n"/>
    </row>
    <row r="793">
      <c r="A793" s="6" t="n"/>
      <c r="B793" s="2" t="n"/>
      <c r="C793" s="14">
        <f>IF(B793="","",IFERROR(VLOOKUP(B793,'Cadastro'!$A$2:$H$101,2,FALSE),"Não localizado"))</f>
        <v/>
      </c>
      <c r="D793" s="14">
        <f>IF(B793="","",IFERROR(VLOOKUP(B793,'Cadastro'!$A$2:$H$101,3,FALSE),""))</f>
        <v/>
      </c>
      <c r="E793" s="14">
        <f>IF(B793="","",IFERROR(VLOOKUP(B793,'Cadastro'!$A$2:$H$101,4,FALSE),""))</f>
        <v/>
      </c>
      <c r="F793" s="8" t="n"/>
      <c r="G793" s="8" t="n"/>
      <c r="H793" s="8" t="n"/>
      <c r="I793" s="8" t="n"/>
      <c r="J793" s="4" t="n"/>
      <c r="K793" s="15">
        <f>IF(OR(B793="",G793="",I793=""),"",IFERROR((I793-G793)-IF(J793="",0,J793/24),""))</f>
        <v/>
      </c>
      <c r="L793" s="16">
        <f>IF(OR(B793="",F793="",G793=""),"",MAX(0,(G793-F793)*1440))</f>
        <v/>
      </c>
      <c r="M793" s="17">
        <f>IF(B793="","",IF(G793="","Falta",IF(G793&gt;F793+10/1440,"Atraso",IF(I793&lt;H793,"Saída antecipada","Presente"))))</f>
        <v/>
      </c>
      <c r="N793" s="12" t="n"/>
      <c r="O793" s="18">
        <f>IF(OR(B793="",K793=""),"",K793*24*IFERROR(VLOOKUP(B793,'Cadastro'!$A$2:$H$101,7,FALSE),0))</f>
        <v/>
      </c>
      <c r="P793" s="12" t="n"/>
    </row>
    <row r="794">
      <c r="A794" s="6" t="n"/>
      <c r="B794" s="2" t="n"/>
      <c r="C794" s="7">
        <f>IF(B794="","",IFERROR(VLOOKUP(B794,'Cadastro'!$A$2:$H$101,2,FALSE),"Não localizado"))</f>
        <v/>
      </c>
      <c r="D794" s="7">
        <f>IF(B794="","",IFERROR(VLOOKUP(B794,'Cadastro'!$A$2:$H$101,3,FALSE),""))</f>
        <v/>
      </c>
      <c r="E794" s="7">
        <f>IF(B794="","",IFERROR(VLOOKUP(B794,'Cadastro'!$A$2:$H$101,4,FALSE),""))</f>
        <v/>
      </c>
      <c r="F794" s="8" t="n"/>
      <c r="G794" s="8" t="n"/>
      <c r="H794" s="8" t="n"/>
      <c r="I794" s="8" t="n"/>
      <c r="J794" s="4" t="n"/>
      <c r="K794" s="9">
        <f>IF(OR(B794="",G794="",I794=""),"",IFERROR((I794-G794)-IF(J794="",0,J794/24),""))</f>
        <v/>
      </c>
      <c r="L794" s="10">
        <f>IF(OR(B794="",F794="",G794=""),"",MAX(0,(G794-F794)*1440))</f>
        <v/>
      </c>
      <c r="M794" s="11">
        <f>IF(B794="","",IF(G794="","Falta",IF(G794&gt;F794+10/1440,"Atraso",IF(I794&lt;H794,"Saída antecipada","Presente"))))</f>
        <v/>
      </c>
      <c r="N794" s="12" t="n"/>
      <c r="O794" s="13">
        <f>IF(OR(B794="",K794=""),"",K794*24*IFERROR(VLOOKUP(B794,'Cadastro'!$A$2:$H$101,7,FALSE),0))</f>
        <v/>
      </c>
      <c r="P794" s="12" t="n"/>
    </row>
    <row r="795">
      <c r="A795" s="6" t="n"/>
      <c r="B795" s="2" t="n"/>
      <c r="C795" s="14">
        <f>IF(B795="","",IFERROR(VLOOKUP(B795,'Cadastro'!$A$2:$H$101,2,FALSE),"Não localizado"))</f>
        <v/>
      </c>
      <c r="D795" s="14">
        <f>IF(B795="","",IFERROR(VLOOKUP(B795,'Cadastro'!$A$2:$H$101,3,FALSE),""))</f>
        <v/>
      </c>
      <c r="E795" s="14">
        <f>IF(B795="","",IFERROR(VLOOKUP(B795,'Cadastro'!$A$2:$H$101,4,FALSE),""))</f>
        <v/>
      </c>
      <c r="F795" s="8" t="n"/>
      <c r="G795" s="8" t="n"/>
      <c r="H795" s="8" t="n"/>
      <c r="I795" s="8" t="n"/>
      <c r="J795" s="4" t="n"/>
      <c r="K795" s="15">
        <f>IF(OR(B795="",G795="",I795=""),"",IFERROR((I795-G795)-IF(J795="",0,J795/24),""))</f>
        <v/>
      </c>
      <c r="L795" s="16">
        <f>IF(OR(B795="",F795="",G795=""),"",MAX(0,(G795-F795)*1440))</f>
        <v/>
      </c>
      <c r="M795" s="17">
        <f>IF(B795="","",IF(G795="","Falta",IF(G795&gt;F795+10/1440,"Atraso",IF(I795&lt;H795,"Saída antecipada","Presente"))))</f>
        <v/>
      </c>
      <c r="N795" s="12" t="n"/>
      <c r="O795" s="18">
        <f>IF(OR(B795="",K795=""),"",K795*24*IFERROR(VLOOKUP(B795,'Cadastro'!$A$2:$H$101,7,FALSE),0))</f>
        <v/>
      </c>
      <c r="P795" s="12" t="n"/>
    </row>
    <row r="796">
      <c r="A796" s="6" t="n"/>
      <c r="B796" s="2" t="n"/>
      <c r="C796" s="7">
        <f>IF(B796="","",IFERROR(VLOOKUP(B796,'Cadastro'!$A$2:$H$101,2,FALSE),"Não localizado"))</f>
        <v/>
      </c>
      <c r="D796" s="7">
        <f>IF(B796="","",IFERROR(VLOOKUP(B796,'Cadastro'!$A$2:$H$101,3,FALSE),""))</f>
        <v/>
      </c>
      <c r="E796" s="7">
        <f>IF(B796="","",IFERROR(VLOOKUP(B796,'Cadastro'!$A$2:$H$101,4,FALSE),""))</f>
        <v/>
      </c>
      <c r="F796" s="8" t="n"/>
      <c r="G796" s="8" t="n"/>
      <c r="H796" s="8" t="n"/>
      <c r="I796" s="8" t="n"/>
      <c r="J796" s="4" t="n"/>
      <c r="K796" s="9">
        <f>IF(OR(B796="",G796="",I796=""),"",IFERROR((I796-G796)-IF(J796="",0,J796/24),""))</f>
        <v/>
      </c>
      <c r="L796" s="10">
        <f>IF(OR(B796="",F796="",G796=""),"",MAX(0,(G796-F796)*1440))</f>
        <v/>
      </c>
      <c r="M796" s="11">
        <f>IF(B796="","",IF(G796="","Falta",IF(G796&gt;F796+10/1440,"Atraso",IF(I796&lt;H796,"Saída antecipada","Presente"))))</f>
        <v/>
      </c>
      <c r="N796" s="12" t="n"/>
      <c r="O796" s="13">
        <f>IF(OR(B796="",K796=""),"",K796*24*IFERROR(VLOOKUP(B796,'Cadastro'!$A$2:$H$101,7,FALSE),0))</f>
        <v/>
      </c>
      <c r="P796" s="12" t="n"/>
    </row>
    <row r="797">
      <c r="A797" s="6" t="n"/>
      <c r="B797" s="2" t="n"/>
      <c r="C797" s="14">
        <f>IF(B797="","",IFERROR(VLOOKUP(B797,'Cadastro'!$A$2:$H$101,2,FALSE),"Não localizado"))</f>
        <v/>
      </c>
      <c r="D797" s="14">
        <f>IF(B797="","",IFERROR(VLOOKUP(B797,'Cadastro'!$A$2:$H$101,3,FALSE),""))</f>
        <v/>
      </c>
      <c r="E797" s="14">
        <f>IF(B797="","",IFERROR(VLOOKUP(B797,'Cadastro'!$A$2:$H$101,4,FALSE),""))</f>
        <v/>
      </c>
      <c r="F797" s="8" t="n"/>
      <c r="G797" s="8" t="n"/>
      <c r="H797" s="8" t="n"/>
      <c r="I797" s="8" t="n"/>
      <c r="J797" s="4" t="n"/>
      <c r="K797" s="15">
        <f>IF(OR(B797="",G797="",I797=""),"",IFERROR((I797-G797)-IF(J797="",0,J797/24),""))</f>
        <v/>
      </c>
      <c r="L797" s="16">
        <f>IF(OR(B797="",F797="",G797=""),"",MAX(0,(G797-F797)*1440))</f>
        <v/>
      </c>
      <c r="M797" s="17">
        <f>IF(B797="","",IF(G797="","Falta",IF(G797&gt;F797+10/1440,"Atraso",IF(I797&lt;H797,"Saída antecipada","Presente"))))</f>
        <v/>
      </c>
      <c r="N797" s="12" t="n"/>
      <c r="O797" s="18">
        <f>IF(OR(B797="",K797=""),"",K797*24*IFERROR(VLOOKUP(B797,'Cadastro'!$A$2:$H$101,7,FALSE),0))</f>
        <v/>
      </c>
      <c r="P797" s="12" t="n"/>
    </row>
    <row r="798">
      <c r="A798" s="6" t="n"/>
      <c r="B798" s="2" t="n"/>
      <c r="C798" s="7">
        <f>IF(B798="","",IFERROR(VLOOKUP(B798,'Cadastro'!$A$2:$H$101,2,FALSE),"Não localizado"))</f>
        <v/>
      </c>
      <c r="D798" s="7">
        <f>IF(B798="","",IFERROR(VLOOKUP(B798,'Cadastro'!$A$2:$H$101,3,FALSE),""))</f>
        <v/>
      </c>
      <c r="E798" s="7">
        <f>IF(B798="","",IFERROR(VLOOKUP(B798,'Cadastro'!$A$2:$H$101,4,FALSE),""))</f>
        <v/>
      </c>
      <c r="F798" s="8" t="n"/>
      <c r="G798" s="8" t="n"/>
      <c r="H798" s="8" t="n"/>
      <c r="I798" s="8" t="n"/>
      <c r="J798" s="4" t="n"/>
      <c r="K798" s="9">
        <f>IF(OR(B798="",G798="",I798=""),"",IFERROR((I798-G798)-IF(J798="",0,J798/24),""))</f>
        <v/>
      </c>
      <c r="L798" s="10">
        <f>IF(OR(B798="",F798="",G798=""),"",MAX(0,(G798-F798)*1440))</f>
        <v/>
      </c>
      <c r="M798" s="11">
        <f>IF(B798="","",IF(G798="","Falta",IF(G798&gt;F798+10/1440,"Atraso",IF(I798&lt;H798,"Saída antecipada","Presente"))))</f>
        <v/>
      </c>
      <c r="N798" s="12" t="n"/>
      <c r="O798" s="13">
        <f>IF(OR(B798="",K798=""),"",K798*24*IFERROR(VLOOKUP(B798,'Cadastro'!$A$2:$H$101,7,FALSE),0))</f>
        <v/>
      </c>
      <c r="P798" s="12" t="n"/>
    </row>
    <row r="799">
      <c r="A799" s="6" t="n"/>
      <c r="B799" s="2" t="n"/>
      <c r="C799" s="14">
        <f>IF(B799="","",IFERROR(VLOOKUP(B799,'Cadastro'!$A$2:$H$101,2,FALSE),"Não localizado"))</f>
        <v/>
      </c>
      <c r="D799" s="14">
        <f>IF(B799="","",IFERROR(VLOOKUP(B799,'Cadastro'!$A$2:$H$101,3,FALSE),""))</f>
        <v/>
      </c>
      <c r="E799" s="14">
        <f>IF(B799="","",IFERROR(VLOOKUP(B799,'Cadastro'!$A$2:$H$101,4,FALSE),""))</f>
        <v/>
      </c>
      <c r="F799" s="8" t="n"/>
      <c r="G799" s="8" t="n"/>
      <c r="H799" s="8" t="n"/>
      <c r="I799" s="8" t="n"/>
      <c r="J799" s="4" t="n"/>
      <c r="K799" s="15">
        <f>IF(OR(B799="",G799="",I799=""),"",IFERROR((I799-G799)-IF(J799="",0,J799/24),""))</f>
        <v/>
      </c>
      <c r="L799" s="16">
        <f>IF(OR(B799="",F799="",G799=""),"",MAX(0,(G799-F799)*1440))</f>
        <v/>
      </c>
      <c r="M799" s="17">
        <f>IF(B799="","",IF(G799="","Falta",IF(G799&gt;F799+10/1440,"Atraso",IF(I799&lt;H799,"Saída antecipada","Presente"))))</f>
        <v/>
      </c>
      <c r="N799" s="12" t="n"/>
      <c r="O799" s="18">
        <f>IF(OR(B799="",K799=""),"",K799*24*IFERROR(VLOOKUP(B799,'Cadastro'!$A$2:$H$101,7,FALSE),0))</f>
        <v/>
      </c>
      <c r="P799" s="12" t="n"/>
    </row>
    <row r="800">
      <c r="A800" s="6" t="n"/>
      <c r="B800" s="2" t="n"/>
      <c r="C800" s="7">
        <f>IF(B800="","",IFERROR(VLOOKUP(B800,'Cadastro'!$A$2:$H$101,2,FALSE),"Não localizado"))</f>
        <v/>
      </c>
      <c r="D800" s="7">
        <f>IF(B800="","",IFERROR(VLOOKUP(B800,'Cadastro'!$A$2:$H$101,3,FALSE),""))</f>
        <v/>
      </c>
      <c r="E800" s="7">
        <f>IF(B800="","",IFERROR(VLOOKUP(B800,'Cadastro'!$A$2:$H$101,4,FALSE),""))</f>
        <v/>
      </c>
      <c r="F800" s="8" t="n"/>
      <c r="G800" s="8" t="n"/>
      <c r="H800" s="8" t="n"/>
      <c r="I800" s="8" t="n"/>
      <c r="J800" s="4" t="n"/>
      <c r="K800" s="9">
        <f>IF(OR(B800="",G800="",I800=""),"",IFERROR((I800-G800)-IF(J800="",0,J800/24),""))</f>
        <v/>
      </c>
      <c r="L800" s="10">
        <f>IF(OR(B800="",F800="",G800=""),"",MAX(0,(G800-F800)*1440))</f>
        <v/>
      </c>
      <c r="M800" s="11">
        <f>IF(B800="","",IF(G800="","Falta",IF(G800&gt;F800+10/1440,"Atraso",IF(I800&lt;H800,"Saída antecipada","Presente"))))</f>
        <v/>
      </c>
      <c r="N800" s="12" t="n"/>
      <c r="O800" s="13">
        <f>IF(OR(B800="",K800=""),"",K800*24*IFERROR(VLOOKUP(B800,'Cadastro'!$A$2:$H$101,7,FALSE),0))</f>
        <v/>
      </c>
      <c r="P800" s="12" t="n"/>
    </row>
    <row r="801">
      <c r="A801" s="6" t="n"/>
      <c r="B801" s="2" t="n"/>
      <c r="C801" s="14">
        <f>IF(B801="","",IFERROR(VLOOKUP(B801,'Cadastro'!$A$2:$H$101,2,FALSE),"Não localizado"))</f>
        <v/>
      </c>
      <c r="D801" s="14">
        <f>IF(B801="","",IFERROR(VLOOKUP(B801,'Cadastro'!$A$2:$H$101,3,FALSE),""))</f>
        <v/>
      </c>
      <c r="E801" s="14">
        <f>IF(B801="","",IFERROR(VLOOKUP(B801,'Cadastro'!$A$2:$H$101,4,FALSE),""))</f>
        <v/>
      </c>
      <c r="F801" s="8" t="n"/>
      <c r="G801" s="8" t="n"/>
      <c r="H801" s="8" t="n"/>
      <c r="I801" s="8" t="n"/>
      <c r="J801" s="4" t="n"/>
      <c r="K801" s="15">
        <f>IF(OR(B801="",G801="",I801=""),"",IFERROR((I801-G801)-IF(J801="",0,J801/24),""))</f>
        <v/>
      </c>
      <c r="L801" s="16">
        <f>IF(OR(B801="",F801="",G801=""),"",MAX(0,(G801-F801)*1440))</f>
        <v/>
      </c>
      <c r="M801" s="17">
        <f>IF(B801="","",IF(G801="","Falta",IF(G801&gt;F801+10/1440,"Atraso",IF(I801&lt;H801,"Saída antecipada","Presente"))))</f>
        <v/>
      </c>
      <c r="N801" s="12" t="n"/>
      <c r="O801" s="18">
        <f>IF(OR(B801="",K801=""),"",K801*24*IFERROR(VLOOKUP(B801,'Cadastro'!$A$2:$H$101,7,FALSE),0))</f>
        <v/>
      </c>
      <c r="P801" s="12" t="n"/>
    </row>
    <row r="802">
      <c r="A802" s="6" t="n"/>
      <c r="B802" s="2" t="n"/>
      <c r="C802" s="7">
        <f>IF(B802="","",IFERROR(VLOOKUP(B802,'Cadastro'!$A$2:$H$101,2,FALSE),"Não localizado"))</f>
        <v/>
      </c>
      <c r="D802" s="7">
        <f>IF(B802="","",IFERROR(VLOOKUP(B802,'Cadastro'!$A$2:$H$101,3,FALSE),""))</f>
        <v/>
      </c>
      <c r="E802" s="7">
        <f>IF(B802="","",IFERROR(VLOOKUP(B802,'Cadastro'!$A$2:$H$101,4,FALSE),""))</f>
        <v/>
      </c>
      <c r="F802" s="8" t="n"/>
      <c r="G802" s="8" t="n"/>
      <c r="H802" s="8" t="n"/>
      <c r="I802" s="8" t="n"/>
      <c r="J802" s="4" t="n"/>
      <c r="K802" s="9">
        <f>IF(OR(B802="",G802="",I802=""),"",IFERROR((I802-G802)-IF(J802="",0,J802/24),""))</f>
        <v/>
      </c>
      <c r="L802" s="10">
        <f>IF(OR(B802="",F802="",G802=""),"",MAX(0,(G802-F802)*1440))</f>
        <v/>
      </c>
      <c r="M802" s="11">
        <f>IF(B802="","",IF(G802="","Falta",IF(G802&gt;F802+10/1440,"Atraso",IF(I802&lt;H802,"Saída antecipada","Presente"))))</f>
        <v/>
      </c>
      <c r="N802" s="12" t="n"/>
      <c r="O802" s="13">
        <f>IF(OR(B802="",K802=""),"",K802*24*IFERROR(VLOOKUP(B802,'Cadastro'!$A$2:$H$101,7,FALSE),0))</f>
        <v/>
      </c>
      <c r="P802" s="12" t="n"/>
    </row>
    <row r="803">
      <c r="A803" s="6" t="n"/>
      <c r="B803" s="2" t="n"/>
      <c r="C803" s="14">
        <f>IF(B803="","",IFERROR(VLOOKUP(B803,'Cadastro'!$A$2:$H$101,2,FALSE),"Não localizado"))</f>
        <v/>
      </c>
      <c r="D803" s="14">
        <f>IF(B803="","",IFERROR(VLOOKUP(B803,'Cadastro'!$A$2:$H$101,3,FALSE),""))</f>
        <v/>
      </c>
      <c r="E803" s="14">
        <f>IF(B803="","",IFERROR(VLOOKUP(B803,'Cadastro'!$A$2:$H$101,4,FALSE),""))</f>
        <v/>
      </c>
      <c r="F803" s="8" t="n"/>
      <c r="G803" s="8" t="n"/>
      <c r="H803" s="8" t="n"/>
      <c r="I803" s="8" t="n"/>
      <c r="J803" s="4" t="n"/>
      <c r="K803" s="15">
        <f>IF(OR(B803="",G803="",I803=""),"",IFERROR((I803-G803)-IF(J803="",0,J803/24),""))</f>
        <v/>
      </c>
      <c r="L803" s="16">
        <f>IF(OR(B803="",F803="",G803=""),"",MAX(0,(G803-F803)*1440))</f>
        <v/>
      </c>
      <c r="M803" s="17">
        <f>IF(B803="","",IF(G803="","Falta",IF(G803&gt;F803+10/1440,"Atraso",IF(I803&lt;H803,"Saída antecipada","Presente"))))</f>
        <v/>
      </c>
      <c r="N803" s="12" t="n"/>
      <c r="O803" s="18">
        <f>IF(OR(B803="",K803=""),"",K803*24*IFERROR(VLOOKUP(B803,'Cadastro'!$A$2:$H$101,7,FALSE),0))</f>
        <v/>
      </c>
      <c r="P803" s="12" t="n"/>
    </row>
    <row r="804">
      <c r="A804" s="6" t="n"/>
      <c r="B804" s="2" t="n"/>
      <c r="C804" s="7">
        <f>IF(B804="","",IFERROR(VLOOKUP(B804,'Cadastro'!$A$2:$H$101,2,FALSE),"Não localizado"))</f>
        <v/>
      </c>
      <c r="D804" s="7">
        <f>IF(B804="","",IFERROR(VLOOKUP(B804,'Cadastro'!$A$2:$H$101,3,FALSE),""))</f>
        <v/>
      </c>
      <c r="E804" s="7">
        <f>IF(B804="","",IFERROR(VLOOKUP(B804,'Cadastro'!$A$2:$H$101,4,FALSE),""))</f>
        <v/>
      </c>
      <c r="F804" s="8" t="n"/>
      <c r="G804" s="8" t="n"/>
      <c r="H804" s="8" t="n"/>
      <c r="I804" s="8" t="n"/>
      <c r="J804" s="4" t="n"/>
      <c r="K804" s="9">
        <f>IF(OR(B804="",G804="",I804=""),"",IFERROR((I804-G804)-IF(J804="",0,J804/24),""))</f>
        <v/>
      </c>
      <c r="L804" s="10">
        <f>IF(OR(B804="",F804="",G804=""),"",MAX(0,(G804-F804)*1440))</f>
        <v/>
      </c>
      <c r="M804" s="11">
        <f>IF(B804="","",IF(G804="","Falta",IF(G804&gt;F804+10/1440,"Atraso",IF(I804&lt;H804,"Saída antecipada","Presente"))))</f>
        <v/>
      </c>
      <c r="N804" s="12" t="n"/>
      <c r="O804" s="13">
        <f>IF(OR(B804="",K804=""),"",K804*24*IFERROR(VLOOKUP(B804,'Cadastro'!$A$2:$H$101,7,FALSE),0))</f>
        <v/>
      </c>
      <c r="P804" s="12" t="n"/>
    </row>
    <row r="805">
      <c r="A805" s="6" t="n"/>
      <c r="B805" s="2" t="n"/>
      <c r="C805" s="14">
        <f>IF(B805="","",IFERROR(VLOOKUP(B805,'Cadastro'!$A$2:$H$101,2,FALSE),"Não localizado"))</f>
        <v/>
      </c>
      <c r="D805" s="14">
        <f>IF(B805="","",IFERROR(VLOOKUP(B805,'Cadastro'!$A$2:$H$101,3,FALSE),""))</f>
        <v/>
      </c>
      <c r="E805" s="14">
        <f>IF(B805="","",IFERROR(VLOOKUP(B805,'Cadastro'!$A$2:$H$101,4,FALSE),""))</f>
        <v/>
      </c>
      <c r="F805" s="8" t="n"/>
      <c r="G805" s="8" t="n"/>
      <c r="H805" s="8" t="n"/>
      <c r="I805" s="8" t="n"/>
      <c r="J805" s="4" t="n"/>
      <c r="K805" s="15">
        <f>IF(OR(B805="",G805="",I805=""),"",IFERROR((I805-G805)-IF(J805="",0,J805/24),""))</f>
        <v/>
      </c>
      <c r="L805" s="16">
        <f>IF(OR(B805="",F805="",G805=""),"",MAX(0,(G805-F805)*1440))</f>
        <v/>
      </c>
      <c r="M805" s="17">
        <f>IF(B805="","",IF(G805="","Falta",IF(G805&gt;F805+10/1440,"Atraso",IF(I805&lt;H805,"Saída antecipada","Presente"))))</f>
        <v/>
      </c>
      <c r="N805" s="12" t="n"/>
      <c r="O805" s="18">
        <f>IF(OR(B805="",K805=""),"",K805*24*IFERROR(VLOOKUP(B805,'Cadastro'!$A$2:$H$101,7,FALSE),0))</f>
        <v/>
      </c>
      <c r="P805" s="12" t="n"/>
    </row>
    <row r="806">
      <c r="A806" s="6" t="n"/>
      <c r="B806" s="2" t="n"/>
      <c r="C806" s="7">
        <f>IF(B806="","",IFERROR(VLOOKUP(B806,'Cadastro'!$A$2:$H$101,2,FALSE),"Não localizado"))</f>
        <v/>
      </c>
      <c r="D806" s="7">
        <f>IF(B806="","",IFERROR(VLOOKUP(B806,'Cadastro'!$A$2:$H$101,3,FALSE),""))</f>
        <v/>
      </c>
      <c r="E806" s="7">
        <f>IF(B806="","",IFERROR(VLOOKUP(B806,'Cadastro'!$A$2:$H$101,4,FALSE),""))</f>
        <v/>
      </c>
      <c r="F806" s="8" t="n"/>
      <c r="G806" s="8" t="n"/>
      <c r="H806" s="8" t="n"/>
      <c r="I806" s="8" t="n"/>
      <c r="J806" s="4" t="n"/>
      <c r="K806" s="9">
        <f>IF(OR(B806="",G806="",I806=""),"",IFERROR((I806-G806)-IF(J806="",0,J806/24),""))</f>
        <v/>
      </c>
      <c r="L806" s="10">
        <f>IF(OR(B806="",F806="",G806=""),"",MAX(0,(G806-F806)*1440))</f>
        <v/>
      </c>
      <c r="M806" s="11">
        <f>IF(B806="","",IF(G806="","Falta",IF(G806&gt;F806+10/1440,"Atraso",IF(I806&lt;H806,"Saída antecipada","Presente"))))</f>
        <v/>
      </c>
      <c r="N806" s="12" t="n"/>
      <c r="O806" s="13">
        <f>IF(OR(B806="",K806=""),"",K806*24*IFERROR(VLOOKUP(B806,'Cadastro'!$A$2:$H$101,7,FALSE),0))</f>
        <v/>
      </c>
      <c r="P806" s="12" t="n"/>
    </row>
    <row r="807">
      <c r="A807" s="6" t="n"/>
      <c r="B807" s="2" t="n"/>
      <c r="C807" s="14">
        <f>IF(B807="","",IFERROR(VLOOKUP(B807,'Cadastro'!$A$2:$H$101,2,FALSE),"Não localizado"))</f>
        <v/>
      </c>
      <c r="D807" s="14">
        <f>IF(B807="","",IFERROR(VLOOKUP(B807,'Cadastro'!$A$2:$H$101,3,FALSE),""))</f>
        <v/>
      </c>
      <c r="E807" s="14">
        <f>IF(B807="","",IFERROR(VLOOKUP(B807,'Cadastro'!$A$2:$H$101,4,FALSE),""))</f>
        <v/>
      </c>
      <c r="F807" s="8" t="n"/>
      <c r="G807" s="8" t="n"/>
      <c r="H807" s="8" t="n"/>
      <c r="I807" s="8" t="n"/>
      <c r="J807" s="4" t="n"/>
      <c r="K807" s="15">
        <f>IF(OR(B807="",G807="",I807=""),"",IFERROR((I807-G807)-IF(J807="",0,J807/24),""))</f>
        <v/>
      </c>
      <c r="L807" s="16">
        <f>IF(OR(B807="",F807="",G807=""),"",MAX(0,(G807-F807)*1440))</f>
        <v/>
      </c>
      <c r="M807" s="17">
        <f>IF(B807="","",IF(G807="","Falta",IF(G807&gt;F807+10/1440,"Atraso",IF(I807&lt;H807,"Saída antecipada","Presente"))))</f>
        <v/>
      </c>
      <c r="N807" s="12" t="n"/>
      <c r="O807" s="18">
        <f>IF(OR(B807="",K807=""),"",K807*24*IFERROR(VLOOKUP(B807,'Cadastro'!$A$2:$H$101,7,FALSE),0))</f>
        <v/>
      </c>
      <c r="P807" s="12" t="n"/>
    </row>
    <row r="808">
      <c r="A808" s="6" t="n"/>
      <c r="B808" s="2" t="n"/>
      <c r="C808" s="7">
        <f>IF(B808="","",IFERROR(VLOOKUP(B808,'Cadastro'!$A$2:$H$101,2,FALSE),"Não localizado"))</f>
        <v/>
      </c>
      <c r="D808" s="7">
        <f>IF(B808="","",IFERROR(VLOOKUP(B808,'Cadastro'!$A$2:$H$101,3,FALSE),""))</f>
        <v/>
      </c>
      <c r="E808" s="7">
        <f>IF(B808="","",IFERROR(VLOOKUP(B808,'Cadastro'!$A$2:$H$101,4,FALSE),""))</f>
        <v/>
      </c>
      <c r="F808" s="8" t="n"/>
      <c r="G808" s="8" t="n"/>
      <c r="H808" s="8" t="n"/>
      <c r="I808" s="8" t="n"/>
      <c r="J808" s="4" t="n"/>
      <c r="K808" s="9">
        <f>IF(OR(B808="",G808="",I808=""),"",IFERROR((I808-G808)-IF(J808="",0,J808/24),""))</f>
        <v/>
      </c>
      <c r="L808" s="10">
        <f>IF(OR(B808="",F808="",G808=""),"",MAX(0,(G808-F808)*1440))</f>
        <v/>
      </c>
      <c r="M808" s="11">
        <f>IF(B808="","",IF(G808="","Falta",IF(G808&gt;F808+10/1440,"Atraso",IF(I808&lt;H808,"Saída antecipada","Presente"))))</f>
        <v/>
      </c>
      <c r="N808" s="12" t="n"/>
      <c r="O808" s="13">
        <f>IF(OR(B808="",K808=""),"",K808*24*IFERROR(VLOOKUP(B808,'Cadastro'!$A$2:$H$101,7,FALSE),0))</f>
        <v/>
      </c>
      <c r="P808" s="12" t="n"/>
    </row>
    <row r="809">
      <c r="A809" s="6" t="n"/>
      <c r="B809" s="2" t="n"/>
      <c r="C809" s="14">
        <f>IF(B809="","",IFERROR(VLOOKUP(B809,'Cadastro'!$A$2:$H$101,2,FALSE),"Não localizado"))</f>
        <v/>
      </c>
      <c r="D809" s="14">
        <f>IF(B809="","",IFERROR(VLOOKUP(B809,'Cadastro'!$A$2:$H$101,3,FALSE),""))</f>
        <v/>
      </c>
      <c r="E809" s="14">
        <f>IF(B809="","",IFERROR(VLOOKUP(B809,'Cadastro'!$A$2:$H$101,4,FALSE),""))</f>
        <v/>
      </c>
      <c r="F809" s="8" t="n"/>
      <c r="G809" s="8" t="n"/>
      <c r="H809" s="8" t="n"/>
      <c r="I809" s="8" t="n"/>
      <c r="J809" s="4" t="n"/>
      <c r="K809" s="15">
        <f>IF(OR(B809="",G809="",I809=""),"",IFERROR((I809-G809)-IF(J809="",0,J809/24),""))</f>
        <v/>
      </c>
      <c r="L809" s="16">
        <f>IF(OR(B809="",F809="",G809=""),"",MAX(0,(G809-F809)*1440))</f>
        <v/>
      </c>
      <c r="M809" s="17">
        <f>IF(B809="","",IF(G809="","Falta",IF(G809&gt;F809+10/1440,"Atraso",IF(I809&lt;H809,"Saída antecipada","Presente"))))</f>
        <v/>
      </c>
      <c r="N809" s="12" t="n"/>
      <c r="O809" s="18">
        <f>IF(OR(B809="",K809=""),"",K809*24*IFERROR(VLOOKUP(B809,'Cadastro'!$A$2:$H$101,7,FALSE),0))</f>
        <v/>
      </c>
      <c r="P809" s="12" t="n"/>
    </row>
    <row r="810">
      <c r="A810" s="6" t="n"/>
      <c r="B810" s="2" t="n"/>
      <c r="C810" s="7">
        <f>IF(B810="","",IFERROR(VLOOKUP(B810,'Cadastro'!$A$2:$H$101,2,FALSE),"Não localizado"))</f>
        <v/>
      </c>
      <c r="D810" s="7">
        <f>IF(B810="","",IFERROR(VLOOKUP(B810,'Cadastro'!$A$2:$H$101,3,FALSE),""))</f>
        <v/>
      </c>
      <c r="E810" s="7">
        <f>IF(B810="","",IFERROR(VLOOKUP(B810,'Cadastro'!$A$2:$H$101,4,FALSE),""))</f>
        <v/>
      </c>
      <c r="F810" s="8" t="n"/>
      <c r="G810" s="8" t="n"/>
      <c r="H810" s="8" t="n"/>
      <c r="I810" s="8" t="n"/>
      <c r="J810" s="4" t="n"/>
      <c r="K810" s="9">
        <f>IF(OR(B810="",G810="",I810=""),"",IFERROR((I810-G810)-IF(J810="",0,J810/24),""))</f>
        <v/>
      </c>
      <c r="L810" s="10">
        <f>IF(OR(B810="",F810="",G810=""),"",MAX(0,(G810-F810)*1440))</f>
        <v/>
      </c>
      <c r="M810" s="11">
        <f>IF(B810="","",IF(G810="","Falta",IF(G810&gt;F810+10/1440,"Atraso",IF(I810&lt;H810,"Saída antecipada","Presente"))))</f>
        <v/>
      </c>
      <c r="N810" s="12" t="n"/>
      <c r="O810" s="13">
        <f>IF(OR(B810="",K810=""),"",K810*24*IFERROR(VLOOKUP(B810,'Cadastro'!$A$2:$H$101,7,FALSE),0))</f>
        <v/>
      </c>
      <c r="P810" s="12" t="n"/>
    </row>
    <row r="811">
      <c r="A811" s="6" t="n"/>
      <c r="B811" s="2" t="n"/>
      <c r="C811" s="14">
        <f>IF(B811="","",IFERROR(VLOOKUP(B811,'Cadastro'!$A$2:$H$101,2,FALSE),"Não localizado"))</f>
        <v/>
      </c>
      <c r="D811" s="14">
        <f>IF(B811="","",IFERROR(VLOOKUP(B811,'Cadastro'!$A$2:$H$101,3,FALSE),""))</f>
        <v/>
      </c>
      <c r="E811" s="14">
        <f>IF(B811="","",IFERROR(VLOOKUP(B811,'Cadastro'!$A$2:$H$101,4,FALSE),""))</f>
        <v/>
      </c>
      <c r="F811" s="8" t="n"/>
      <c r="G811" s="8" t="n"/>
      <c r="H811" s="8" t="n"/>
      <c r="I811" s="8" t="n"/>
      <c r="J811" s="4" t="n"/>
      <c r="K811" s="15">
        <f>IF(OR(B811="",G811="",I811=""),"",IFERROR((I811-G811)-IF(J811="",0,J811/24),""))</f>
        <v/>
      </c>
      <c r="L811" s="16">
        <f>IF(OR(B811="",F811="",G811=""),"",MAX(0,(G811-F811)*1440))</f>
        <v/>
      </c>
      <c r="M811" s="17">
        <f>IF(B811="","",IF(G811="","Falta",IF(G811&gt;F811+10/1440,"Atraso",IF(I811&lt;H811,"Saída antecipada","Presente"))))</f>
        <v/>
      </c>
      <c r="N811" s="12" t="n"/>
      <c r="O811" s="18">
        <f>IF(OR(B811="",K811=""),"",K811*24*IFERROR(VLOOKUP(B811,'Cadastro'!$A$2:$H$101,7,FALSE),0))</f>
        <v/>
      </c>
      <c r="P811" s="12" t="n"/>
    </row>
    <row r="812">
      <c r="A812" s="6" t="n"/>
      <c r="B812" s="2" t="n"/>
      <c r="C812" s="7">
        <f>IF(B812="","",IFERROR(VLOOKUP(B812,'Cadastro'!$A$2:$H$101,2,FALSE),"Não localizado"))</f>
        <v/>
      </c>
      <c r="D812" s="7">
        <f>IF(B812="","",IFERROR(VLOOKUP(B812,'Cadastro'!$A$2:$H$101,3,FALSE),""))</f>
        <v/>
      </c>
      <c r="E812" s="7">
        <f>IF(B812="","",IFERROR(VLOOKUP(B812,'Cadastro'!$A$2:$H$101,4,FALSE),""))</f>
        <v/>
      </c>
      <c r="F812" s="8" t="n"/>
      <c r="G812" s="8" t="n"/>
      <c r="H812" s="8" t="n"/>
      <c r="I812" s="8" t="n"/>
      <c r="J812" s="4" t="n"/>
      <c r="K812" s="9">
        <f>IF(OR(B812="",G812="",I812=""),"",IFERROR((I812-G812)-IF(J812="",0,J812/24),""))</f>
        <v/>
      </c>
      <c r="L812" s="10">
        <f>IF(OR(B812="",F812="",G812=""),"",MAX(0,(G812-F812)*1440))</f>
        <v/>
      </c>
      <c r="M812" s="11">
        <f>IF(B812="","",IF(G812="","Falta",IF(G812&gt;F812+10/1440,"Atraso",IF(I812&lt;H812,"Saída antecipada","Presente"))))</f>
        <v/>
      </c>
      <c r="N812" s="12" t="n"/>
      <c r="O812" s="13">
        <f>IF(OR(B812="",K812=""),"",K812*24*IFERROR(VLOOKUP(B812,'Cadastro'!$A$2:$H$101,7,FALSE),0))</f>
        <v/>
      </c>
      <c r="P812" s="12" t="n"/>
    </row>
    <row r="813">
      <c r="A813" s="6" t="n"/>
      <c r="B813" s="2" t="n"/>
      <c r="C813" s="14">
        <f>IF(B813="","",IFERROR(VLOOKUP(B813,'Cadastro'!$A$2:$H$101,2,FALSE),"Não localizado"))</f>
        <v/>
      </c>
      <c r="D813" s="14">
        <f>IF(B813="","",IFERROR(VLOOKUP(B813,'Cadastro'!$A$2:$H$101,3,FALSE),""))</f>
        <v/>
      </c>
      <c r="E813" s="14">
        <f>IF(B813="","",IFERROR(VLOOKUP(B813,'Cadastro'!$A$2:$H$101,4,FALSE),""))</f>
        <v/>
      </c>
      <c r="F813" s="8" t="n"/>
      <c r="G813" s="8" t="n"/>
      <c r="H813" s="8" t="n"/>
      <c r="I813" s="8" t="n"/>
      <c r="J813" s="4" t="n"/>
      <c r="K813" s="15">
        <f>IF(OR(B813="",G813="",I813=""),"",IFERROR((I813-G813)-IF(J813="",0,J813/24),""))</f>
        <v/>
      </c>
      <c r="L813" s="16">
        <f>IF(OR(B813="",F813="",G813=""),"",MAX(0,(G813-F813)*1440))</f>
        <v/>
      </c>
      <c r="M813" s="17">
        <f>IF(B813="","",IF(G813="","Falta",IF(G813&gt;F813+10/1440,"Atraso",IF(I813&lt;H813,"Saída antecipada","Presente"))))</f>
        <v/>
      </c>
      <c r="N813" s="12" t="n"/>
      <c r="O813" s="18">
        <f>IF(OR(B813="",K813=""),"",K813*24*IFERROR(VLOOKUP(B813,'Cadastro'!$A$2:$H$101,7,FALSE),0))</f>
        <v/>
      </c>
      <c r="P813" s="12" t="n"/>
    </row>
    <row r="814">
      <c r="A814" s="6" t="n"/>
      <c r="B814" s="2" t="n"/>
      <c r="C814" s="7">
        <f>IF(B814="","",IFERROR(VLOOKUP(B814,'Cadastro'!$A$2:$H$101,2,FALSE),"Não localizado"))</f>
        <v/>
      </c>
      <c r="D814" s="7">
        <f>IF(B814="","",IFERROR(VLOOKUP(B814,'Cadastro'!$A$2:$H$101,3,FALSE),""))</f>
        <v/>
      </c>
      <c r="E814" s="7">
        <f>IF(B814="","",IFERROR(VLOOKUP(B814,'Cadastro'!$A$2:$H$101,4,FALSE),""))</f>
        <v/>
      </c>
      <c r="F814" s="8" t="n"/>
      <c r="G814" s="8" t="n"/>
      <c r="H814" s="8" t="n"/>
      <c r="I814" s="8" t="n"/>
      <c r="J814" s="4" t="n"/>
      <c r="K814" s="9">
        <f>IF(OR(B814="",G814="",I814=""),"",IFERROR((I814-G814)-IF(J814="",0,J814/24),""))</f>
        <v/>
      </c>
      <c r="L814" s="10">
        <f>IF(OR(B814="",F814="",G814=""),"",MAX(0,(G814-F814)*1440))</f>
        <v/>
      </c>
      <c r="M814" s="11">
        <f>IF(B814="","",IF(G814="","Falta",IF(G814&gt;F814+10/1440,"Atraso",IF(I814&lt;H814,"Saída antecipada","Presente"))))</f>
        <v/>
      </c>
      <c r="N814" s="12" t="n"/>
      <c r="O814" s="13">
        <f>IF(OR(B814="",K814=""),"",K814*24*IFERROR(VLOOKUP(B814,'Cadastro'!$A$2:$H$101,7,FALSE),0))</f>
        <v/>
      </c>
      <c r="P814" s="12" t="n"/>
    </row>
    <row r="815">
      <c r="A815" s="6" t="n"/>
      <c r="B815" s="2" t="n"/>
      <c r="C815" s="14">
        <f>IF(B815="","",IFERROR(VLOOKUP(B815,'Cadastro'!$A$2:$H$101,2,FALSE),"Não localizado"))</f>
        <v/>
      </c>
      <c r="D815" s="14">
        <f>IF(B815="","",IFERROR(VLOOKUP(B815,'Cadastro'!$A$2:$H$101,3,FALSE),""))</f>
        <v/>
      </c>
      <c r="E815" s="14">
        <f>IF(B815="","",IFERROR(VLOOKUP(B815,'Cadastro'!$A$2:$H$101,4,FALSE),""))</f>
        <v/>
      </c>
      <c r="F815" s="8" t="n"/>
      <c r="G815" s="8" t="n"/>
      <c r="H815" s="8" t="n"/>
      <c r="I815" s="8" t="n"/>
      <c r="J815" s="4" t="n"/>
      <c r="K815" s="15">
        <f>IF(OR(B815="",G815="",I815=""),"",IFERROR((I815-G815)-IF(J815="",0,J815/24),""))</f>
        <v/>
      </c>
      <c r="L815" s="16">
        <f>IF(OR(B815="",F815="",G815=""),"",MAX(0,(G815-F815)*1440))</f>
        <v/>
      </c>
      <c r="M815" s="17">
        <f>IF(B815="","",IF(G815="","Falta",IF(G815&gt;F815+10/1440,"Atraso",IF(I815&lt;H815,"Saída antecipada","Presente"))))</f>
        <v/>
      </c>
      <c r="N815" s="12" t="n"/>
      <c r="O815" s="18">
        <f>IF(OR(B815="",K815=""),"",K815*24*IFERROR(VLOOKUP(B815,'Cadastro'!$A$2:$H$101,7,FALSE),0))</f>
        <v/>
      </c>
      <c r="P815" s="12" t="n"/>
    </row>
    <row r="816">
      <c r="A816" s="6" t="n"/>
      <c r="B816" s="2" t="n"/>
      <c r="C816" s="7">
        <f>IF(B816="","",IFERROR(VLOOKUP(B816,'Cadastro'!$A$2:$H$101,2,FALSE),"Não localizado"))</f>
        <v/>
      </c>
      <c r="D816" s="7">
        <f>IF(B816="","",IFERROR(VLOOKUP(B816,'Cadastro'!$A$2:$H$101,3,FALSE),""))</f>
        <v/>
      </c>
      <c r="E816" s="7">
        <f>IF(B816="","",IFERROR(VLOOKUP(B816,'Cadastro'!$A$2:$H$101,4,FALSE),""))</f>
        <v/>
      </c>
      <c r="F816" s="8" t="n"/>
      <c r="G816" s="8" t="n"/>
      <c r="H816" s="8" t="n"/>
      <c r="I816" s="8" t="n"/>
      <c r="J816" s="4" t="n"/>
      <c r="K816" s="9">
        <f>IF(OR(B816="",G816="",I816=""),"",IFERROR((I816-G816)-IF(J816="",0,J816/24),""))</f>
        <v/>
      </c>
      <c r="L816" s="10">
        <f>IF(OR(B816="",F816="",G816=""),"",MAX(0,(G816-F816)*1440))</f>
        <v/>
      </c>
      <c r="M816" s="11">
        <f>IF(B816="","",IF(G816="","Falta",IF(G816&gt;F816+10/1440,"Atraso",IF(I816&lt;H816,"Saída antecipada","Presente"))))</f>
        <v/>
      </c>
      <c r="N816" s="12" t="n"/>
      <c r="O816" s="13">
        <f>IF(OR(B816="",K816=""),"",K816*24*IFERROR(VLOOKUP(B816,'Cadastro'!$A$2:$H$101,7,FALSE),0))</f>
        <v/>
      </c>
      <c r="P816" s="12" t="n"/>
    </row>
    <row r="817">
      <c r="A817" s="6" t="n"/>
      <c r="B817" s="2" t="n"/>
      <c r="C817" s="14">
        <f>IF(B817="","",IFERROR(VLOOKUP(B817,'Cadastro'!$A$2:$H$101,2,FALSE),"Não localizado"))</f>
        <v/>
      </c>
      <c r="D817" s="14">
        <f>IF(B817="","",IFERROR(VLOOKUP(B817,'Cadastro'!$A$2:$H$101,3,FALSE),""))</f>
        <v/>
      </c>
      <c r="E817" s="14">
        <f>IF(B817="","",IFERROR(VLOOKUP(B817,'Cadastro'!$A$2:$H$101,4,FALSE),""))</f>
        <v/>
      </c>
      <c r="F817" s="8" t="n"/>
      <c r="G817" s="8" t="n"/>
      <c r="H817" s="8" t="n"/>
      <c r="I817" s="8" t="n"/>
      <c r="J817" s="4" t="n"/>
      <c r="K817" s="15">
        <f>IF(OR(B817="",G817="",I817=""),"",IFERROR((I817-G817)-IF(J817="",0,J817/24),""))</f>
        <v/>
      </c>
      <c r="L817" s="16">
        <f>IF(OR(B817="",F817="",G817=""),"",MAX(0,(G817-F817)*1440))</f>
        <v/>
      </c>
      <c r="M817" s="17">
        <f>IF(B817="","",IF(G817="","Falta",IF(G817&gt;F817+10/1440,"Atraso",IF(I817&lt;H817,"Saída antecipada","Presente"))))</f>
        <v/>
      </c>
      <c r="N817" s="12" t="n"/>
      <c r="O817" s="18">
        <f>IF(OR(B817="",K817=""),"",K817*24*IFERROR(VLOOKUP(B817,'Cadastro'!$A$2:$H$101,7,FALSE),0))</f>
        <v/>
      </c>
      <c r="P817" s="12" t="n"/>
    </row>
    <row r="818">
      <c r="A818" s="6" t="n"/>
      <c r="B818" s="2" t="n"/>
      <c r="C818" s="7">
        <f>IF(B818="","",IFERROR(VLOOKUP(B818,'Cadastro'!$A$2:$H$101,2,FALSE),"Não localizado"))</f>
        <v/>
      </c>
      <c r="D818" s="7">
        <f>IF(B818="","",IFERROR(VLOOKUP(B818,'Cadastro'!$A$2:$H$101,3,FALSE),""))</f>
        <v/>
      </c>
      <c r="E818" s="7">
        <f>IF(B818="","",IFERROR(VLOOKUP(B818,'Cadastro'!$A$2:$H$101,4,FALSE),""))</f>
        <v/>
      </c>
      <c r="F818" s="8" t="n"/>
      <c r="G818" s="8" t="n"/>
      <c r="H818" s="8" t="n"/>
      <c r="I818" s="8" t="n"/>
      <c r="J818" s="4" t="n"/>
      <c r="K818" s="9">
        <f>IF(OR(B818="",G818="",I818=""),"",IFERROR((I818-G818)-IF(J818="",0,J818/24),""))</f>
        <v/>
      </c>
      <c r="L818" s="10">
        <f>IF(OR(B818="",F818="",G818=""),"",MAX(0,(G818-F818)*1440))</f>
        <v/>
      </c>
      <c r="M818" s="11">
        <f>IF(B818="","",IF(G818="","Falta",IF(G818&gt;F818+10/1440,"Atraso",IF(I818&lt;H818,"Saída antecipada","Presente"))))</f>
        <v/>
      </c>
      <c r="N818" s="12" t="n"/>
      <c r="O818" s="13">
        <f>IF(OR(B818="",K818=""),"",K818*24*IFERROR(VLOOKUP(B818,'Cadastro'!$A$2:$H$101,7,FALSE),0))</f>
        <v/>
      </c>
      <c r="P818" s="12" t="n"/>
    </row>
    <row r="819">
      <c r="A819" s="6" t="n"/>
      <c r="B819" s="2" t="n"/>
      <c r="C819" s="14">
        <f>IF(B819="","",IFERROR(VLOOKUP(B819,'Cadastro'!$A$2:$H$101,2,FALSE),"Não localizado"))</f>
        <v/>
      </c>
      <c r="D819" s="14">
        <f>IF(B819="","",IFERROR(VLOOKUP(B819,'Cadastro'!$A$2:$H$101,3,FALSE),""))</f>
        <v/>
      </c>
      <c r="E819" s="14">
        <f>IF(B819="","",IFERROR(VLOOKUP(B819,'Cadastro'!$A$2:$H$101,4,FALSE),""))</f>
        <v/>
      </c>
      <c r="F819" s="8" t="n"/>
      <c r="G819" s="8" t="n"/>
      <c r="H819" s="8" t="n"/>
      <c r="I819" s="8" t="n"/>
      <c r="J819" s="4" t="n"/>
      <c r="K819" s="15">
        <f>IF(OR(B819="",G819="",I819=""),"",IFERROR((I819-G819)-IF(J819="",0,J819/24),""))</f>
        <v/>
      </c>
      <c r="L819" s="16">
        <f>IF(OR(B819="",F819="",G819=""),"",MAX(0,(G819-F819)*1440))</f>
        <v/>
      </c>
      <c r="M819" s="17">
        <f>IF(B819="","",IF(G819="","Falta",IF(G819&gt;F819+10/1440,"Atraso",IF(I819&lt;H819,"Saída antecipada","Presente"))))</f>
        <v/>
      </c>
      <c r="N819" s="12" t="n"/>
      <c r="O819" s="18">
        <f>IF(OR(B819="",K819=""),"",K819*24*IFERROR(VLOOKUP(B819,'Cadastro'!$A$2:$H$101,7,FALSE),0))</f>
        <v/>
      </c>
      <c r="P819" s="12" t="n"/>
    </row>
    <row r="820">
      <c r="A820" s="6" t="n"/>
      <c r="B820" s="2" t="n"/>
      <c r="C820" s="7">
        <f>IF(B820="","",IFERROR(VLOOKUP(B820,'Cadastro'!$A$2:$H$101,2,FALSE),"Não localizado"))</f>
        <v/>
      </c>
      <c r="D820" s="7">
        <f>IF(B820="","",IFERROR(VLOOKUP(B820,'Cadastro'!$A$2:$H$101,3,FALSE),""))</f>
        <v/>
      </c>
      <c r="E820" s="7">
        <f>IF(B820="","",IFERROR(VLOOKUP(B820,'Cadastro'!$A$2:$H$101,4,FALSE),""))</f>
        <v/>
      </c>
      <c r="F820" s="8" t="n"/>
      <c r="G820" s="8" t="n"/>
      <c r="H820" s="8" t="n"/>
      <c r="I820" s="8" t="n"/>
      <c r="J820" s="4" t="n"/>
      <c r="K820" s="9">
        <f>IF(OR(B820="",G820="",I820=""),"",IFERROR((I820-G820)-IF(J820="",0,J820/24),""))</f>
        <v/>
      </c>
      <c r="L820" s="10">
        <f>IF(OR(B820="",F820="",G820=""),"",MAX(0,(G820-F820)*1440))</f>
        <v/>
      </c>
      <c r="M820" s="11">
        <f>IF(B820="","",IF(G820="","Falta",IF(G820&gt;F820+10/1440,"Atraso",IF(I820&lt;H820,"Saída antecipada","Presente"))))</f>
        <v/>
      </c>
      <c r="N820" s="12" t="n"/>
      <c r="O820" s="13">
        <f>IF(OR(B820="",K820=""),"",K820*24*IFERROR(VLOOKUP(B820,'Cadastro'!$A$2:$H$101,7,FALSE),0))</f>
        <v/>
      </c>
      <c r="P820" s="12" t="n"/>
    </row>
    <row r="821">
      <c r="A821" s="6" t="n"/>
      <c r="B821" s="2" t="n"/>
      <c r="C821" s="14">
        <f>IF(B821="","",IFERROR(VLOOKUP(B821,'Cadastro'!$A$2:$H$101,2,FALSE),"Não localizado"))</f>
        <v/>
      </c>
      <c r="D821" s="14">
        <f>IF(B821="","",IFERROR(VLOOKUP(B821,'Cadastro'!$A$2:$H$101,3,FALSE),""))</f>
        <v/>
      </c>
      <c r="E821" s="14">
        <f>IF(B821="","",IFERROR(VLOOKUP(B821,'Cadastro'!$A$2:$H$101,4,FALSE),""))</f>
        <v/>
      </c>
      <c r="F821" s="8" t="n"/>
      <c r="G821" s="8" t="n"/>
      <c r="H821" s="8" t="n"/>
      <c r="I821" s="8" t="n"/>
      <c r="J821" s="4" t="n"/>
      <c r="K821" s="15">
        <f>IF(OR(B821="",G821="",I821=""),"",IFERROR((I821-G821)-IF(J821="",0,J821/24),""))</f>
        <v/>
      </c>
      <c r="L821" s="16">
        <f>IF(OR(B821="",F821="",G821=""),"",MAX(0,(G821-F821)*1440))</f>
        <v/>
      </c>
      <c r="M821" s="17">
        <f>IF(B821="","",IF(G821="","Falta",IF(G821&gt;F821+10/1440,"Atraso",IF(I821&lt;H821,"Saída antecipada","Presente"))))</f>
        <v/>
      </c>
      <c r="N821" s="12" t="n"/>
      <c r="O821" s="18">
        <f>IF(OR(B821="",K821=""),"",K821*24*IFERROR(VLOOKUP(B821,'Cadastro'!$A$2:$H$101,7,FALSE),0))</f>
        <v/>
      </c>
      <c r="P821" s="12" t="n"/>
    </row>
    <row r="822">
      <c r="A822" s="6" t="n"/>
      <c r="B822" s="2" t="n"/>
      <c r="C822" s="7">
        <f>IF(B822="","",IFERROR(VLOOKUP(B822,'Cadastro'!$A$2:$H$101,2,FALSE),"Não localizado"))</f>
        <v/>
      </c>
      <c r="D822" s="7">
        <f>IF(B822="","",IFERROR(VLOOKUP(B822,'Cadastro'!$A$2:$H$101,3,FALSE),""))</f>
        <v/>
      </c>
      <c r="E822" s="7">
        <f>IF(B822="","",IFERROR(VLOOKUP(B822,'Cadastro'!$A$2:$H$101,4,FALSE),""))</f>
        <v/>
      </c>
      <c r="F822" s="8" t="n"/>
      <c r="G822" s="8" t="n"/>
      <c r="H822" s="8" t="n"/>
      <c r="I822" s="8" t="n"/>
      <c r="J822" s="4" t="n"/>
      <c r="K822" s="9">
        <f>IF(OR(B822="",G822="",I822=""),"",IFERROR((I822-G822)-IF(J822="",0,J822/24),""))</f>
        <v/>
      </c>
      <c r="L822" s="10">
        <f>IF(OR(B822="",F822="",G822=""),"",MAX(0,(G822-F822)*1440))</f>
        <v/>
      </c>
      <c r="M822" s="11">
        <f>IF(B822="","",IF(G822="","Falta",IF(G822&gt;F822+10/1440,"Atraso",IF(I822&lt;H822,"Saída antecipada","Presente"))))</f>
        <v/>
      </c>
      <c r="N822" s="12" t="n"/>
      <c r="O822" s="13">
        <f>IF(OR(B822="",K822=""),"",K822*24*IFERROR(VLOOKUP(B822,'Cadastro'!$A$2:$H$101,7,FALSE),0))</f>
        <v/>
      </c>
      <c r="P822" s="12" t="n"/>
    </row>
    <row r="823">
      <c r="A823" s="6" t="n"/>
      <c r="B823" s="2" t="n"/>
      <c r="C823" s="14">
        <f>IF(B823="","",IFERROR(VLOOKUP(B823,'Cadastro'!$A$2:$H$101,2,FALSE),"Não localizado"))</f>
        <v/>
      </c>
      <c r="D823" s="14">
        <f>IF(B823="","",IFERROR(VLOOKUP(B823,'Cadastro'!$A$2:$H$101,3,FALSE),""))</f>
        <v/>
      </c>
      <c r="E823" s="14">
        <f>IF(B823="","",IFERROR(VLOOKUP(B823,'Cadastro'!$A$2:$H$101,4,FALSE),""))</f>
        <v/>
      </c>
      <c r="F823" s="8" t="n"/>
      <c r="G823" s="8" t="n"/>
      <c r="H823" s="8" t="n"/>
      <c r="I823" s="8" t="n"/>
      <c r="J823" s="4" t="n"/>
      <c r="K823" s="15">
        <f>IF(OR(B823="",G823="",I823=""),"",IFERROR((I823-G823)-IF(J823="",0,J823/24),""))</f>
        <v/>
      </c>
      <c r="L823" s="16">
        <f>IF(OR(B823="",F823="",G823=""),"",MAX(0,(G823-F823)*1440))</f>
        <v/>
      </c>
      <c r="M823" s="17">
        <f>IF(B823="","",IF(G823="","Falta",IF(G823&gt;F823+10/1440,"Atraso",IF(I823&lt;H823,"Saída antecipada","Presente"))))</f>
        <v/>
      </c>
      <c r="N823" s="12" t="n"/>
      <c r="O823" s="18">
        <f>IF(OR(B823="",K823=""),"",K823*24*IFERROR(VLOOKUP(B823,'Cadastro'!$A$2:$H$101,7,FALSE),0))</f>
        <v/>
      </c>
      <c r="P823" s="12" t="n"/>
    </row>
    <row r="824">
      <c r="A824" s="6" t="n"/>
      <c r="B824" s="2" t="n"/>
      <c r="C824" s="7">
        <f>IF(B824="","",IFERROR(VLOOKUP(B824,'Cadastro'!$A$2:$H$101,2,FALSE),"Não localizado"))</f>
        <v/>
      </c>
      <c r="D824" s="7">
        <f>IF(B824="","",IFERROR(VLOOKUP(B824,'Cadastro'!$A$2:$H$101,3,FALSE),""))</f>
        <v/>
      </c>
      <c r="E824" s="7">
        <f>IF(B824="","",IFERROR(VLOOKUP(B824,'Cadastro'!$A$2:$H$101,4,FALSE),""))</f>
        <v/>
      </c>
      <c r="F824" s="8" t="n"/>
      <c r="G824" s="8" t="n"/>
      <c r="H824" s="8" t="n"/>
      <c r="I824" s="8" t="n"/>
      <c r="J824" s="4" t="n"/>
      <c r="K824" s="9">
        <f>IF(OR(B824="",G824="",I824=""),"",IFERROR((I824-G824)-IF(J824="",0,J824/24),""))</f>
        <v/>
      </c>
      <c r="L824" s="10">
        <f>IF(OR(B824="",F824="",G824=""),"",MAX(0,(G824-F824)*1440))</f>
        <v/>
      </c>
      <c r="M824" s="11">
        <f>IF(B824="","",IF(G824="","Falta",IF(G824&gt;F824+10/1440,"Atraso",IF(I824&lt;H824,"Saída antecipada","Presente"))))</f>
        <v/>
      </c>
      <c r="N824" s="12" t="n"/>
      <c r="O824" s="13">
        <f>IF(OR(B824="",K824=""),"",K824*24*IFERROR(VLOOKUP(B824,'Cadastro'!$A$2:$H$101,7,FALSE),0))</f>
        <v/>
      </c>
      <c r="P824" s="12" t="n"/>
    </row>
    <row r="825">
      <c r="A825" s="6" t="n"/>
      <c r="B825" s="2" t="n"/>
      <c r="C825" s="14">
        <f>IF(B825="","",IFERROR(VLOOKUP(B825,'Cadastro'!$A$2:$H$101,2,FALSE),"Não localizado"))</f>
        <v/>
      </c>
      <c r="D825" s="14">
        <f>IF(B825="","",IFERROR(VLOOKUP(B825,'Cadastro'!$A$2:$H$101,3,FALSE),""))</f>
        <v/>
      </c>
      <c r="E825" s="14">
        <f>IF(B825="","",IFERROR(VLOOKUP(B825,'Cadastro'!$A$2:$H$101,4,FALSE),""))</f>
        <v/>
      </c>
      <c r="F825" s="8" t="n"/>
      <c r="G825" s="8" t="n"/>
      <c r="H825" s="8" t="n"/>
      <c r="I825" s="8" t="n"/>
      <c r="J825" s="4" t="n"/>
      <c r="K825" s="15">
        <f>IF(OR(B825="",G825="",I825=""),"",IFERROR((I825-G825)-IF(J825="",0,J825/24),""))</f>
        <v/>
      </c>
      <c r="L825" s="16">
        <f>IF(OR(B825="",F825="",G825=""),"",MAX(0,(G825-F825)*1440))</f>
        <v/>
      </c>
      <c r="M825" s="17">
        <f>IF(B825="","",IF(G825="","Falta",IF(G825&gt;F825+10/1440,"Atraso",IF(I825&lt;H825,"Saída antecipada","Presente"))))</f>
        <v/>
      </c>
      <c r="N825" s="12" t="n"/>
      <c r="O825" s="18">
        <f>IF(OR(B825="",K825=""),"",K825*24*IFERROR(VLOOKUP(B825,'Cadastro'!$A$2:$H$101,7,FALSE),0))</f>
        <v/>
      </c>
      <c r="P825" s="12" t="n"/>
    </row>
    <row r="826">
      <c r="A826" s="6" t="n"/>
      <c r="B826" s="2" t="n"/>
      <c r="C826" s="7">
        <f>IF(B826="","",IFERROR(VLOOKUP(B826,'Cadastro'!$A$2:$H$101,2,FALSE),"Não localizado"))</f>
        <v/>
      </c>
      <c r="D826" s="7">
        <f>IF(B826="","",IFERROR(VLOOKUP(B826,'Cadastro'!$A$2:$H$101,3,FALSE),""))</f>
        <v/>
      </c>
      <c r="E826" s="7">
        <f>IF(B826="","",IFERROR(VLOOKUP(B826,'Cadastro'!$A$2:$H$101,4,FALSE),""))</f>
        <v/>
      </c>
      <c r="F826" s="8" t="n"/>
      <c r="G826" s="8" t="n"/>
      <c r="H826" s="8" t="n"/>
      <c r="I826" s="8" t="n"/>
      <c r="J826" s="4" t="n"/>
      <c r="K826" s="9">
        <f>IF(OR(B826="",G826="",I826=""),"",IFERROR((I826-G826)-IF(J826="",0,J826/24),""))</f>
        <v/>
      </c>
      <c r="L826" s="10">
        <f>IF(OR(B826="",F826="",G826=""),"",MAX(0,(G826-F826)*1440))</f>
        <v/>
      </c>
      <c r="M826" s="11">
        <f>IF(B826="","",IF(G826="","Falta",IF(G826&gt;F826+10/1440,"Atraso",IF(I826&lt;H826,"Saída antecipada","Presente"))))</f>
        <v/>
      </c>
      <c r="N826" s="12" t="n"/>
      <c r="O826" s="13">
        <f>IF(OR(B826="",K826=""),"",K826*24*IFERROR(VLOOKUP(B826,'Cadastro'!$A$2:$H$101,7,FALSE),0))</f>
        <v/>
      </c>
      <c r="P826" s="12" t="n"/>
    </row>
    <row r="827">
      <c r="A827" s="6" t="n"/>
      <c r="B827" s="2" t="n"/>
      <c r="C827" s="14">
        <f>IF(B827="","",IFERROR(VLOOKUP(B827,'Cadastro'!$A$2:$H$101,2,FALSE),"Não localizado"))</f>
        <v/>
      </c>
      <c r="D827" s="14">
        <f>IF(B827="","",IFERROR(VLOOKUP(B827,'Cadastro'!$A$2:$H$101,3,FALSE),""))</f>
        <v/>
      </c>
      <c r="E827" s="14">
        <f>IF(B827="","",IFERROR(VLOOKUP(B827,'Cadastro'!$A$2:$H$101,4,FALSE),""))</f>
        <v/>
      </c>
      <c r="F827" s="8" t="n"/>
      <c r="G827" s="8" t="n"/>
      <c r="H827" s="8" t="n"/>
      <c r="I827" s="8" t="n"/>
      <c r="J827" s="4" t="n"/>
      <c r="K827" s="15">
        <f>IF(OR(B827="",G827="",I827=""),"",IFERROR((I827-G827)-IF(J827="",0,J827/24),""))</f>
        <v/>
      </c>
      <c r="L827" s="16">
        <f>IF(OR(B827="",F827="",G827=""),"",MAX(0,(G827-F827)*1440))</f>
        <v/>
      </c>
      <c r="M827" s="17">
        <f>IF(B827="","",IF(G827="","Falta",IF(G827&gt;F827+10/1440,"Atraso",IF(I827&lt;H827,"Saída antecipada","Presente"))))</f>
        <v/>
      </c>
      <c r="N827" s="12" t="n"/>
      <c r="O827" s="18">
        <f>IF(OR(B827="",K827=""),"",K827*24*IFERROR(VLOOKUP(B827,'Cadastro'!$A$2:$H$101,7,FALSE),0))</f>
        <v/>
      </c>
      <c r="P827" s="12" t="n"/>
    </row>
    <row r="828">
      <c r="A828" s="6" t="n"/>
      <c r="B828" s="2" t="n"/>
      <c r="C828" s="7">
        <f>IF(B828="","",IFERROR(VLOOKUP(B828,'Cadastro'!$A$2:$H$101,2,FALSE),"Não localizado"))</f>
        <v/>
      </c>
      <c r="D828" s="7">
        <f>IF(B828="","",IFERROR(VLOOKUP(B828,'Cadastro'!$A$2:$H$101,3,FALSE),""))</f>
        <v/>
      </c>
      <c r="E828" s="7">
        <f>IF(B828="","",IFERROR(VLOOKUP(B828,'Cadastro'!$A$2:$H$101,4,FALSE),""))</f>
        <v/>
      </c>
      <c r="F828" s="8" t="n"/>
      <c r="G828" s="8" t="n"/>
      <c r="H828" s="8" t="n"/>
      <c r="I828" s="8" t="n"/>
      <c r="J828" s="4" t="n"/>
      <c r="K828" s="9">
        <f>IF(OR(B828="",G828="",I828=""),"",IFERROR((I828-G828)-IF(J828="",0,J828/24),""))</f>
        <v/>
      </c>
      <c r="L828" s="10">
        <f>IF(OR(B828="",F828="",G828=""),"",MAX(0,(G828-F828)*1440))</f>
        <v/>
      </c>
      <c r="M828" s="11">
        <f>IF(B828="","",IF(G828="","Falta",IF(G828&gt;F828+10/1440,"Atraso",IF(I828&lt;H828,"Saída antecipada","Presente"))))</f>
        <v/>
      </c>
      <c r="N828" s="12" t="n"/>
      <c r="O828" s="13">
        <f>IF(OR(B828="",K828=""),"",K828*24*IFERROR(VLOOKUP(B828,'Cadastro'!$A$2:$H$101,7,FALSE),0))</f>
        <v/>
      </c>
      <c r="P828" s="12" t="n"/>
    </row>
    <row r="829">
      <c r="A829" s="6" t="n"/>
      <c r="B829" s="2" t="n"/>
      <c r="C829" s="14">
        <f>IF(B829="","",IFERROR(VLOOKUP(B829,'Cadastro'!$A$2:$H$101,2,FALSE),"Não localizado"))</f>
        <v/>
      </c>
      <c r="D829" s="14">
        <f>IF(B829="","",IFERROR(VLOOKUP(B829,'Cadastro'!$A$2:$H$101,3,FALSE),""))</f>
        <v/>
      </c>
      <c r="E829" s="14">
        <f>IF(B829="","",IFERROR(VLOOKUP(B829,'Cadastro'!$A$2:$H$101,4,FALSE),""))</f>
        <v/>
      </c>
      <c r="F829" s="8" t="n"/>
      <c r="G829" s="8" t="n"/>
      <c r="H829" s="8" t="n"/>
      <c r="I829" s="8" t="n"/>
      <c r="J829" s="4" t="n"/>
      <c r="K829" s="15">
        <f>IF(OR(B829="",G829="",I829=""),"",IFERROR((I829-G829)-IF(J829="",0,J829/24),""))</f>
        <v/>
      </c>
      <c r="L829" s="16">
        <f>IF(OR(B829="",F829="",G829=""),"",MAX(0,(G829-F829)*1440))</f>
        <v/>
      </c>
      <c r="M829" s="17">
        <f>IF(B829="","",IF(G829="","Falta",IF(G829&gt;F829+10/1440,"Atraso",IF(I829&lt;H829,"Saída antecipada","Presente"))))</f>
        <v/>
      </c>
      <c r="N829" s="12" t="n"/>
      <c r="O829" s="18">
        <f>IF(OR(B829="",K829=""),"",K829*24*IFERROR(VLOOKUP(B829,'Cadastro'!$A$2:$H$101,7,FALSE),0))</f>
        <v/>
      </c>
      <c r="P829" s="12" t="n"/>
    </row>
    <row r="830">
      <c r="A830" s="6" t="n"/>
      <c r="B830" s="2" t="n"/>
      <c r="C830" s="7">
        <f>IF(B830="","",IFERROR(VLOOKUP(B830,'Cadastro'!$A$2:$H$101,2,FALSE),"Não localizado"))</f>
        <v/>
      </c>
      <c r="D830" s="7">
        <f>IF(B830="","",IFERROR(VLOOKUP(B830,'Cadastro'!$A$2:$H$101,3,FALSE),""))</f>
        <v/>
      </c>
      <c r="E830" s="7">
        <f>IF(B830="","",IFERROR(VLOOKUP(B830,'Cadastro'!$A$2:$H$101,4,FALSE),""))</f>
        <v/>
      </c>
      <c r="F830" s="8" t="n"/>
      <c r="G830" s="8" t="n"/>
      <c r="H830" s="8" t="n"/>
      <c r="I830" s="8" t="n"/>
      <c r="J830" s="4" t="n"/>
      <c r="K830" s="9">
        <f>IF(OR(B830="",G830="",I830=""),"",IFERROR((I830-G830)-IF(J830="",0,J830/24),""))</f>
        <v/>
      </c>
      <c r="L830" s="10">
        <f>IF(OR(B830="",F830="",G830=""),"",MAX(0,(G830-F830)*1440))</f>
        <v/>
      </c>
      <c r="M830" s="11">
        <f>IF(B830="","",IF(G830="","Falta",IF(G830&gt;F830+10/1440,"Atraso",IF(I830&lt;H830,"Saída antecipada","Presente"))))</f>
        <v/>
      </c>
      <c r="N830" s="12" t="n"/>
      <c r="O830" s="13">
        <f>IF(OR(B830="",K830=""),"",K830*24*IFERROR(VLOOKUP(B830,'Cadastro'!$A$2:$H$101,7,FALSE),0))</f>
        <v/>
      </c>
      <c r="P830" s="12" t="n"/>
    </row>
    <row r="831">
      <c r="A831" s="6" t="n"/>
      <c r="B831" s="2" t="n"/>
      <c r="C831" s="14">
        <f>IF(B831="","",IFERROR(VLOOKUP(B831,'Cadastro'!$A$2:$H$101,2,FALSE),"Não localizado"))</f>
        <v/>
      </c>
      <c r="D831" s="14">
        <f>IF(B831="","",IFERROR(VLOOKUP(B831,'Cadastro'!$A$2:$H$101,3,FALSE),""))</f>
        <v/>
      </c>
      <c r="E831" s="14">
        <f>IF(B831="","",IFERROR(VLOOKUP(B831,'Cadastro'!$A$2:$H$101,4,FALSE),""))</f>
        <v/>
      </c>
      <c r="F831" s="8" t="n"/>
      <c r="G831" s="8" t="n"/>
      <c r="H831" s="8" t="n"/>
      <c r="I831" s="8" t="n"/>
      <c r="J831" s="4" t="n"/>
      <c r="K831" s="15">
        <f>IF(OR(B831="",G831="",I831=""),"",IFERROR((I831-G831)-IF(J831="",0,J831/24),""))</f>
        <v/>
      </c>
      <c r="L831" s="16">
        <f>IF(OR(B831="",F831="",G831=""),"",MAX(0,(G831-F831)*1440))</f>
        <v/>
      </c>
      <c r="M831" s="17">
        <f>IF(B831="","",IF(G831="","Falta",IF(G831&gt;F831+10/1440,"Atraso",IF(I831&lt;H831,"Saída antecipada","Presente"))))</f>
        <v/>
      </c>
      <c r="N831" s="12" t="n"/>
      <c r="O831" s="18">
        <f>IF(OR(B831="",K831=""),"",K831*24*IFERROR(VLOOKUP(B831,'Cadastro'!$A$2:$H$101,7,FALSE),0))</f>
        <v/>
      </c>
      <c r="P831" s="12" t="n"/>
    </row>
    <row r="832">
      <c r="A832" s="6" t="n"/>
      <c r="B832" s="2" t="n"/>
      <c r="C832" s="7">
        <f>IF(B832="","",IFERROR(VLOOKUP(B832,'Cadastro'!$A$2:$H$101,2,FALSE),"Não localizado"))</f>
        <v/>
      </c>
      <c r="D832" s="7">
        <f>IF(B832="","",IFERROR(VLOOKUP(B832,'Cadastro'!$A$2:$H$101,3,FALSE),""))</f>
        <v/>
      </c>
      <c r="E832" s="7">
        <f>IF(B832="","",IFERROR(VLOOKUP(B832,'Cadastro'!$A$2:$H$101,4,FALSE),""))</f>
        <v/>
      </c>
      <c r="F832" s="8" t="n"/>
      <c r="G832" s="8" t="n"/>
      <c r="H832" s="8" t="n"/>
      <c r="I832" s="8" t="n"/>
      <c r="J832" s="4" t="n"/>
      <c r="K832" s="9">
        <f>IF(OR(B832="",G832="",I832=""),"",IFERROR((I832-G832)-IF(J832="",0,J832/24),""))</f>
        <v/>
      </c>
      <c r="L832" s="10">
        <f>IF(OR(B832="",F832="",G832=""),"",MAX(0,(G832-F832)*1440))</f>
        <v/>
      </c>
      <c r="M832" s="11">
        <f>IF(B832="","",IF(G832="","Falta",IF(G832&gt;F832+10/1440,"Atraso",IF(I832&lt;H832,"Saída antecipada","Presente"))))</f>
        <v/>
      </c>
      <c r="N832" s="12" t="n"/>
      <c r="O832" s="13">
        <f>IF(OR(B832="",K832=""),"",K832*24*IFERROR(VLOOKUP(B832,'Cadastro'!$A$2:$H$101,7,FALSE),0))</f>
        <v/>
      </c>
      <c r="P832" s="12" t="n"/>
    </row>
    <row r="833">
      <c r="A833" s="6" t="n"/>
      <c r="B833" s="2" t="n"/>
      <c r="C833" s="14">
        <f>IF(B833="","",IFERROR(VLOOKUP(B833,'Cadastro'!$A$2:$H$101,2,FALSE),"Não localizado"))</f>
        <v/>
      </c>
      <c r="D833" s="14">
        <f>IF(B833="","",IFERROR(VLOOKUP(B833,'Cadastro'!$A$2:$H$101,3,FALSE),""))</f>
        <v/>
      </c>
      <c r="E833" s="14">
        <f>IF(B833="","",IFERROR(VLOOKUP(B833,'Cadastro'!$A$2:$H$101,4,FALSE),""))</f>
        <v/>
      </c>
      <c r="F833" s="8" t="n"/>
      <c r="G833" s="8" t="n"/>
      <c r="H833" s="8" t="n"/>
      <c r="I833" s="8" t="n"/>
      <c r="J833" s="4" t="n"/>
      <c r="K833" s="15">
        <f>IF(OR(B833="",G833="",I833=""),"",IFERROR((I833-G833)-IF(J833="",0,J833/24),""))</f>
        <v/>
      </c>
      <c r="L833" s="16">
        <f>IF(OR(B833="",F833="",G833=""),"",MAX(0,(G833-F833)*1440))</f>
        <v/>
      </c>
      <c r="M833" s="17">
        <f>IF(B833="","",IF(G833="","Falta",IF(G833&gt;F833+10/1440,"Atraso",IF(I833&lt;H833,"Saída antecipada","Presente"))))</f>
        <v/>
      </c>
      <c r="N833" s="12" t="n"/>
      <c r="O833" s="18">
        <f>IF(OR(B833="",K833=""),"",K833*24*IFERROR(VLOOKUP(B833,'Cadastro'!$A$2:$H$101,7,FALSE),0))</f>
        <v/>
      </c>
      <c r="P833" s="12" t="n"/>
    </row>
    <row r="834">
      <c r="A834" s="6" t="n"/>
      <c r="B834" s="2" t="n"/>
      <c r="C834" s="7">
        <f>IF(B834="","",IFERROR(VLOOKUP(B834,'Cadastro'!$A$2:$H$101,2,FALSE),"Não localizado"))</f>
        <v/>
      </c>
      <c r="D834" s="7">
        <f>IF(B834="","",IFERROR(VLOOKUP(B834,'Cadastro'!$A$2:$H$101,3,FALSE),""))</f>
        <v/>
      </c>
      <c r="E834" s="7">
        <f>IF(B834="","",IFERROR(VLOOKUP(B834,'Cadastro'!$A$2:$H$101,4,FALSE),""))</f>
        <v/>
      </c>
      <c r="F834" s="8" t="n"/>
      <c r="G834" s="8" t="n"/>
      <c r="H834" s="8" t="n"/>
      <c r="I834" s="8" t="n"/>
      <c r="J834" s="4" t="n"/>
      <c r="K834" s="9">
        <f>IF(OR(B834="",G834="",I834=""),"",IFERROR((I834-G834)-IF(J834="",0,J834/24),""))</f>
        <v/>
      </c>
      <c r="L834" s="10">
        <f>IF(OR(B834="",F834="",G834=""),"",MAX(0,(G834-F834)*1440))</f>
        <v/>
      </c>
      <c r="M834" s="11">
        <f>IF(B834="","",IF(G834="","Falta",IF(G834&gt;F834+10/1440,"Atraso",IF(I834&lt;H834,"Saída antecipada","Presente"))))</f>
        <v/>
      </c>
      <c r="N834" s="12" t="n"/>
      <c r="O834" s="13">
        <f>IF(OR(B834="",K834=""),"",K834*24*IFERROR(VLOOKUP(B834,'Cadastro'!$A$2:$H$101,7,FALSE),0))</f>
        <v/>
      </c>
      <c r="P834" s="12" t="n"/>
    </row>
    <row r="835">
      <c r="A835" s="6" t="n"/>
      <c r="B835" s="2" t="n"/>
      <c r="C835" s="14">
        <f>IF(B835="","",IFERROR(VLOOKUP(B835,'Cadastro'!$A$2:$H$101,2,FALSE),"Não localizado"))</f>
        <v/>
      </c>
      <c r="D835" s="14">
        <f>IF(B835="","",IFERROR(VLOOKUP(B835,'Cadastro'!$A$2:$H$101,3,FALSE),""))</f>
        <v/>
      </c>
      <c r="E835" s="14">
        <f>IF(B835="","",IFERROR(VLOOKUP(B835,'Cadastro'!$A$2:$H$101,4,FALSE),""))</f>
        <v/>
      </c>
      <c r="F835" s="8" t="n"/>
      <c r="G835" s="8" t="n"/>
      <c r="H835" s="8" t="n"/>
      <c r="I835" s="8" t="n"/>
      <c r="J835" s="4" t="n"/>
      <c r="K835" s="15">
        <f>IF(OR(B835="",G835="",I835=""),"",IFERROR((I835-G835)-IF(J835="",0,J835/24),""))</f>
        <v/>
      </c>
      <c r="L835" s="16">
        <f>IF(OR(B835="",F835="",G835=""),"",MAX(0,(G835-F835)*1440))</f>
        <v/>
      </c>
      <c r="M835" s="17">
        <f>IF(B835="","",IF(G835="","Falta",IF(G835&gt;F835+10/1440,"Atraso",IF(I835&lt;H835,"Saída antecipada","Presente"))))</f>
        <v/>
      </c>
      <c r="N835" s="12" t="n"/>
      <c r="O835" s="18">
        <f>IF(OR(B835="",K835=""),"",K835*24*IFERROR(VLOOKUP(B835,'Cadastro'!$A$2:$H$101,7,FALSE),0))</f>
        <v/>
      </c>
      <c r="P835" s="12" t="n"/>
    </row>
    <row r="836">
      <c r="A836" s="6" t="n"/>
      <c r="B836" s="2" t="n"/>
      <c r="C836" s="7">
        <f>IF(B836="","",IFERROR(VLOOKUP(B836,'Cadastro'!$A$2:$H$101,2,FALSE),"Não localizado"))</f>
        <v/>
      </c>
      <c r="D836" s="7">
        <f>IF(B836="","",IFERROR(VLOOKUP(B836,'Cadastro'!$A$2:$H$101,3,FALSE),""))</f>
        <v/>
      </c>
      <c r="E836" s="7">
        <f>IF(B836="","",IFERROR(VLOOKUP(B836,'Cadastro'!$A$2:$H$101,4,FALSE),""))</f>
        <v/>
      </c>
      <c r="F836" s="8" t="n"/>
      <c r="G836" s="8" t="n"/>
      <c r="H836" s="8" t="n"/>
      <c r="I836" s="8" t="n"/>
      <c r="J836" s="4" t="n"/>
      <c r="K836" s="9">
        <f>IF(OR(B836="",G836="",I836=""),"",IFERROR((I836-G836)-IF(J836="",0,J836/24),""))</f>
        <v/>
      </c>
      <c r="L836" s="10">
        <f>IF(OR(B836="",F836="",G836=""),"",MAX(0,(G836-F836)*1440))</f>
        <v/>
      </c>
      <c r="M836" s="11">
        <f>IF(B836="","",IF(G836="","Falta",IF(G836&gt;F836+10/1440,"Atraso",IF(I836&lt;H836,"Saída antecipada","Presente"))))</f>
        <v/>
      </c>
      <c r="N836" s="12" t="n"/>
      <c r="O836" s="13">
        <f>IF(OR(B836="",K836=""),"",K836*24*IFERROR(VLOOKUP(B836,'Cadastro'!$A$2:$H$101,7,FALSE),0))</f>
        <v/>
      </c>
      <c r="P836" s="12" t="n"/>
    </row>
    <row r="837">
      <c r="A837" s="6" t="n"/>
      <c r="B837" s="2" t="n"/>
      <c r="C837" s="14">
        <f>IF(B837="","",IFERROR(VLOOKUP(B837,'Cadastro'!$A$2:$H$101,2,FALSE),"Não localizado"))</f>
        <v/>
      </c>
      <c r="D837" s="14">
        <f>IF(B837="","",IFERROR(VLOOKUP(B837,'Cadastro'!$A$2:$H$101,3,FALSE),""))</f>
        <v/>
      </c>
      <c r="E837" s="14">
        <f>IF(B837="","",IFERROR(VLOOKUP(B837,'Cadastro'!$A$2:$H$101,4,FALSE),""))</f>
        <v/>
      </c>
      <c r="F837" s="8" t="n"/>
      <c r="G837" s="8" t="n"/>
      <c r="H837" s="8" t="n"/>
      <c r="I837" s="8" t="n"/>
      <c r="J837" s="4" t="n"/>
      <c r="K837" s="15">
        <f>IF(OR(B837="",G837="",I837=""),"",IFERROR((I837-G837)-IF(J837="",0,J837/24),""))</f>
        <v/>
      </c>
      <c r="L837" s="16">
        <f>IF(OR(B837="",F837="",G837=""),"",MAX(0,(G837-F837)*1440))</f>
        <v/>
      </c>
      <c r="M837" s="17">
        <f>IF(B837="","",IF(G837="","Falta",IF(G837&gt;F837+10/1440,"Atraso",IF(I837&lt;H837,"Saída antecipada","Presente"))))</f>
        <v/>
      </c>
      <c r="N837" s="12" t="n"/>
      <c r="O837" s="18">
        <f>IF(OR(B837="",K837=""),"",K837*24*IFERROR(VLOOKUP(B837,'Cadastro'!$A$2:$H$101,7,FALSE),0))</f>
        <v/>
      </c>
      <c r="P837" s="12" t="n"/>
    </row>
    <row r="838">
      <c r="A838" s="6" t="n"/>
      <c r="B838" s="2" t="n"/>
      <c r="C838" s="7">
        <f>IF(B838="","",IFERROR(VLOOKUP(B838,'Cadastro'!$A$2:$H$101,2,FALSE),"Não localizado"))</f>
        <v/>
      </c>
      <c r="D838" s="7">
        <f>IF(B838="","",IFERROR(VLOOKUP(B838,'Cadastro'!$A$2:$H$101,3,FALSE),""))</f>
        <v/>
      </c>
      <c r="E838" s="7">
        <f>IF(B838="","",IFERROR(VLOOKUP(B838,'Cadastro'!$A$2:$H$101,4,FALSE),""))</f>
        <v/>
      </c>
      <c r="F838" s="8" t="n"/>
      <c r="G838" s="8" t="n"/>
      <c r="H838" s="8" t="n"/>
      <c r="I838" s="8" t="n"/>
      <c r="J838" s="4" t="n"/>
      <c r="K838" s="9">
        <f>IF(OR(B838="",G838="",I838=""),"",IFERROR((I838-G838)-IF(J838="",0,J838/24),""))</f>
        <v/>
      </c>
      <c r="L838" s="10">
        <f>IF(OR(B838="",F838="",G838=""),"",MAX(0,(G838-F838)*1440))</f>
        <v/>
      </c>
      <c r="M838" s="11">
        <f>IF(B838="","",IF(G838="","Falta",IF(G838&gt;F838+10/1440,"Atraso",IF(I838&lt;H838,"Saída antecipada","Presente"))))</f>
        <v/>
      </c>
      <c r="N838" s="12" t="n"/>
      <c r="O838" s="13">
        <f>IF(OR(B838="",K838=""),"",K838*24*IFERROR(VLOOKUP(B838,'Cadastro'!$A$2:$H$101,7,FALSE),0))</f>
        <v/>
      </c>
      <c r="P838" s="12" t="n"/>
    </row>
    <row r="839">
      <c r="A839" s="6" t="n"/>
      <c r="B839" s="2" t="n"/>
      <c r="C839" s="14">
        <f>IF(B839="","",IFERROR(VLOOKUP(B839,'Cadastro'!$A$2:$H$101,2,FALSE),"Não localizado"))</f>
        <v/>
      </c>
      <c r="D839" s="14">
        <f>IF(B839="","",IFERROR(VLOOKUP(B839,'Cadastro'!$A$2:$H$101,3,FALSE),""))</f>
        <v/>
      </c>
      <c r="E839" s="14">
        <f>IF(B839="","",IFERROR(VLOOKUP(B839,'Cadastro'!$A$2:$H$101,4,FALSE),""))</f>
        <v/>
      </c>
      <c r="F839" s="8" t="n"/>
      <c r="G839" s="8" t="n"/>
      <c r="H839" s="8" t="n"/>
      <c r="I839" s="8" t="n"/>
      <c r="J839" s="4" t="n"/>
      <c r="K839" s="15">
        <f>IF(OR(B839="",G839="",I839=""),"",IFERROR((I839-G839)-IF(J839="",0,J839/24),""))</f>
        <v/>
      </c>
      <c r="L839" s="16">
        <f>IF(OR(B839="",F839="",G839=""),"",MAX(0,(G839-F839)*1440))</f>
        <v/>
      </c>
      <c r="M839" s="17">
        <f>IF(B839="","",IF(G839="","Falta",IF(G839&gt;F839+10/1440,"Atraso",IF(I839&lt;H839,"Saída antecipada","Presente"))))</f>
        <v/>
      </c>
      <c r="N839" s="12" t="n"/>
      <c r="O839" s="18">
        <f>IF(OR(B839="",K839=""),"",K839*24*IFERROR(VLOOKUP(B839,'Cadastro'!$A$2:$H$101,7,FALSE),0))</f>
        <v/>
      </c>
      <c r="P839" s="12" t="n"/>
    </row>
    <row r="840">
      <c r="A840" s="6" t="n"/>
      <c r="B840" s="2" t="n"/>
      <c r="C840" s="7">
        <f>IF(B840="","",IFERROR(VLOOKUP(B840,'Cadastro'!$A$2:$H$101,2,FALSE),"Não localizado"))</f>
        <v/>
      </c>
      <c r="D840" s="7">
        <f>IF(B840="","",IFERROR(VLOOKUP(B840,'Cadastro'!$A$2:$H$101,3,FALSE),""))</f>
        <v/>
      </c>
      <c r="E840" s="7">
        <f>IF(B840="","",IFERROR(VLOOKUP(B840,'Cadastro'!$A$2:$H$101,4,FALSE),""))</f>
        <v/>
      </c>
      <c r="F840" s="8" t="n"/>
      <c r="G840" s="8" t="n"/>
      <c r="H840" s="8" t="n"/>
      <c r="I840" s="8" t="n"/>
      <c r="J840" s="4" t="n"/>
      <c r="K840" s="9">
        <f>IF(OR(B840="",G840="",I840=""),"",IFERROR((I840-G840)-IF(J840="",0,J840/24),""))</f>
        <v/>
      </c>
      <c r="L840" s="10">
        <f>IF(OR(B840="",F840="",G840=""),"",MAX(0,(G840-F840)*1440))</f>
        <v/>
      </c>
      <c r="M840" s="11">
        <f>IF(B840="","",IF(G840="","Falta",IF(G840&gt;F840+10/1440,"Atraso",IF(I840&lt;H840,"Saída antecipada","Presente"))))</f>
        <v/>
      </c>
      <c r="N840" s="12" t="n"/>
      <c r="O840" s="13">
        <f>IF(OR(B840="",K840=""),"",K840*24*IFERROR(VLOOKUP(B840,'Cadastro'!$A$2:$H$101,7,FALSE),0))</f>
        <v/>
      </c>
      <c r="P840" s="12" t="n"/>
    </row>
    <row r="841">
      <c r="A841" s="6" t="n"/>
      <c r="B841" s="2" t="n"/>
      <c r="C841" s="14">
        <f>IF(B841="","",IFERROR(VLOOKUP(B841,'Cadastro'!$A$2:$H$101,2,FALSE),"Não localizado"))</f>
        <v/>
      </c>
      <c r="D841" s="14">
        <f>IF(B841="","",IFERROR(VLOOKUP(B841,'Cadastro'!$A$2:$H$101,3,FALSE),""))</f>
        <v/>
      </c>
      <c r="E841" s="14">
        <f>IF(B841="","",IFERROR(VLOOKUP(B841,'Cadastro'!$A$2:$H$101,4,FALSE),""))</f>
        <v/>
      </c>
      <c r="F841" s="8" t="n"/>
      <c r="G841" s="8" t="n"/>
      <c r="H841" s="8" t="n"/>
      <c r="I841" s="8" t="n"/>
      <c r="J841" s="4" t="n"/>
      <c r="K841" s="15">
        <f>IF(OR(B841="",G841="",I841=""),"",IFERROR((I841-G841)-IF(J841="",0,J841/24),""))</f>
        <v/>
      </c>
      <c r="L841" s="16">
        <f>IF(OR(B841="",F841="",G841=""),"",MAX(0,(G841-F841)*1440))</f>
        <v/>
      </c>
      <c r="M841" s="17">
        <f>IF(B841="","",IF(G841="","Falta",IF(G841&gt;F841+10/1440,"Atraso",IF(I841&lt;H841,"Saída antecipada","Presente"))))</f>
        <v/>
      </c>
      <c r="N841" s="12" t="n"/>
      <c r="O841" s="18">
        <f>IF(OR(B841="",K841=""),"",K841*24*IFERROR(VLOOKUP(B841,'Cadastro'!$A$2:$H$101,7,FALSE),0))</f>
        <v/>
      </c>
      <c r="P841" s="12" t="n"/>
    </row>
    <row r="842">
      <c r="A842" s="6" t="n"/>
      <c r="B842" s="2" t="n"/>
      <c r="C842" s="7">
        <f>IF(B842="","",IFERROR(VLOOKUP(B842,'Cadastro'!$A$2:$H$101,2,FALSE),"Não localizado"))</f>
        <v/>
      </c>
      <c r="D842" s="7">
        <f>IF(B842="","",IFERROR(VLOOKUP(B842,'Cadastro'!$A$2:$H$101,3,FALSE),""))</f>
        <v/>
      </c>
      <c r="E842" s="7">
        <f>IF(B842="","",IFERROR(VLOOKUP(B842,'Cadastro'!$A$2:$H$101,4,FALSE),""))</f>
        <v/>
      </c>
      <c r="F842" s="8" t="n"/>
      <c r="G842" s="8" t="n"/>
      <c r="H842" s="8" t="n"/>
      <c r="I842" s="8" t="n"/>
      <c r="J842" s="4" t="n"/>
      <c r="K842" s="9">
        <f>IF(OR(B842="",G842="",I842=""),"",IFERROR((I842-G842)-IF(J842="",0,J842/24),""))</f>
        <v/>
      </c>
      <c r="L842" s="10">
        <f>IF(OR(B842="",F842="",G842=""),"",MAX(0,(G842-F842)*1440))</f>
        <v/>
      </c>
      <c r="M842" s="11">
        <f>IF(B842="","",IF(G842="","Falta",IF(G842&gt;F842+10/1440,"Atraso",IF(I842&lt;H842,"Saída antecipada","Presente"))))</f>
        <v/>
      </c>
      <c r="N842" s="12" t="n"/>
      <c r="O842" s="13">
        <f>IF(OR(B842="",K842=""),"",K842*24*IFERROR(VLOOKUP(B842,'Cadastro'!$A$2:$H$101,7,FALSE),0))</f>
        <v/>
      </c>
      <c r="P842" s="12" t="n"/>
    </row>
    <row r="843">
      <c r="A843" s="6" t="n"/>
      <c r="B843" s="2" t="n"/>
      <c r="C843" s="14">
        <f>IF(B843="","",IFERROR(VLOOKUP(B843,'Cadastro'!$A$2:$H$101,2,FALSE),"Não localizado"))</f>
        <v/>
      </c>
      <c r="D843" s="14">
        <f>IF(B843="","",IFERROR(VLOOKUP(B843,'Cadastro'!$A$2:$H$101,3,FALSE),""))</f>
        <v/>
      </c>
      <c r="E843" s="14">
        <f>IF(B843="","",IFERROR(VLOOKUP(B843,'Cadastro'!$A$2:$H$101,4,FALSE),""))</f>
        <v/>
      </c>
      <c r="F843" s="8" t="n"/>
      <c r="G843" s="8" t="n"/>
      <c r="H843" s="8" t="n"/>
      <c r="I843" s="8" t="n"/>
      <c r="J843" s="4" t="n"/>
      <c r="K843" s="15">
        <f>IF(OR(B843="",G843="",I843=""),"",IFERROR((I843-G843)-IF(J843="",0,J843/24),""))</f>
        <v/>
      </c>
      <c r="L843" s="16">
        <f>IF(OR(B843="",F843="",G843=""),"",MAX(0,(G843-F843)*1440))</f>
        <v/>
      </c>
      <c r="M843" s="17">
        <f>IF(B843="","",IF(G843="","Falta",IF(G843&gt;F843+10/1440,"Atraso",IF(I843&lt;H843,"Saída antecipada","Presente"))))</f>
        <v/>
      </c>
      <c r="N843" s="12" t="n"/>
      <c r="O843" s="18">
        <f>IF(OR(B843="",K843=""),"",K843*24*IFERROR(VLOOKUP(B843,'Cadastro'!$A$2:$H$101,7,FALSE),0))</f>
        <v/>
      </c>
      <c r="P843" s="12" t="n"/>
    </row>
    <row r="844">
      <c r="A844" s="6" t="n"/>
      <c r="B844" s="2" t="n"/>
      <c r="C844" s="7">
        <f>IF(B844="","",IFERROR(VLOOKUP(B844,'Cadastro'!$A$2:$H$101,2,FALSE),"Não localizado"))</f>
        <v/>
      </c>
      <c r="D844" s="7">
        <f>IF(B844="","",IFERROR(VLOOKUP(B844,'Cadastro'!$A$2:$H$101,3,FALSE),""))</f>
        <v/>
      </c>
      <c r="E844" s="7">
        <f>IF(B844="","",IFERROR(VLOOKUP(B844,'Cadastro'!$A$2:$H$101,4,FALSE),""))</f>
        <v/>
      </c>
      <c r="F844" s="8" t="n"/>
      <c r="G844" s="8" t="n"/>
      <c r="H844" s="8" t="n"/>
      <c r="I844" s="8" t="n"/>
      <c r="J844" s="4" t="n"/>
      <c r="K844" s="9">
        <f>IF(OR(B844="",G844="",I844=""),"",IFERROR((I844-G844)-IF(J844="",0,J844/24),""))</f>
        <v/>
      </c>
      <c r="L844" s="10">
        <f>IF(OR(B844="",F844="",G844=""),"",MAX(0,(G844-F844)*1440))</f>
        <v/>
      </c>
      <c r="M844" s="11">
        <f>IF(B844="","",IF(G844="","Falta",IF(G844&gt;F844+10/1440,"Atraso",IF(I844&lt;H844,"Saída antecipada","Presente"))))</f>
        <v/>
      </c>
      <c r="N844" s="12" t="n"/>
      <c r="O844" s="13">
        <f>IF(OR(B844="",K844=""),"",K844*24*IFERROR(VLOOKUP(B844,'Cadastro'!$A$2:$H$101,7,FALSE),0))</f>
        <v/>
      </c>
      <c r="P844" s="12" t="n"/>
    </row>
    <row r="845">
      <c r="A845" s="6" t="n"/>
      <c r="B845" s="2" t="n"/>
      <c r="C845" s="14">
        <f>IF(B845="","",IFERROR(VLOOKUP(B845,'Cadastro'!$A$2:$H$101,2,FALSE),"Não localizado"))</f>
        <v/>
      </c>
      <c r="D845" s="14">
        <f>IF(B845="","",IFERROR(VLOOKUP(B845,'Cadastro'!$A$2:$H$101,3,FALSE),""))</f>
        <v/>
      </c>
      <c r="E845" s="14">
        <f>IF(B845="","",IFERROR(VLOOKUP(B845,'Cadastro'!$A$2:$H$101,4,FALSE),""))</f>
        <v/>
      </c>
      <c r="F845" s="8" t="n"/>
      <c r="G845" s="8" t="n"/>
      <c r="H845" s="8" t="n"/>
      <c r="I845" s="8" t="n"/>
      <c r="J845" s="4" t="n"/>
      <c r="K845" s="15">
        <f>IF(OR(B845="",G845="",I845=""),"",IFERROR((I845-G845)-IF(J845="",0,J845/24),""))</f>
        <v/>
      </c>
      <c r="L845" s="16">
        <f>IF(OR(B845="",F845="",G845=""),"",MAX(0,(G845-F845)*1440))</f>
        <v/>
      </c>
      <c r="M845" s="17">
        <f>IF(B845="","",IF(G845="","Falta",IF(G845&gt;F845+10/1440,"Atraso",IF(I845&lt;H845,"Saída antecipada","Presente"))))</f>
        <v/>
      </c>
      <c r="N845" s="12" t="n"/>
      <c r="O845" s="18">
        <f>IF(OR(B845="",K845=""),"",K845*24*IFERROR(VLOOKUP(B845,'Cadastro'!$A$2:$H$101,7,FALSE),0))</f>
        <v/>
      </c>
      <c r="P845" s="12" t="n"/>
    </row>
    <row r="846">
      <c r="A846" s="6" t="n"/>
      <c r="B846" s="2" t="n"/>
      <c r="C846" s="7">
        <f>IF(B846="","",IFERROR(VLOOKUP(B846,'Cadastro'!$A$2:$H$101,2,FALSE),"Não localizado"))</f>
        <v/>
      </c>
      <c r="D846" s="7">
        <f>IF(B846="","",IFERROR(VLOOKUP(B846,'Cadastro'!$A$2:$H$101,3,FALSE),""))</f>
        <v/>
      </c>
      <c r="E846" s="7">
        <f>IF(B846="","",IFERROR(VLOOKUP(B846,'Cadastro'!$A$2:$H$101,4,FALSE),""))</f>
        <v/>
      </c>
      <c r="F846" s="8" t="n"/>
      <c r="G846" s="8" t="n"/>
      <c r="H846" s="8" t="n"/>
      <c r="I846" s="8" t="n"/>
      <c r="J846" s="4" t="n"/>
      <c r="K846" s="9">
        <f>IF(OR(B846="",G846="",I846=""),"",IFERROR((I846-G846)-IF(J846="",0,J846/24),""))</f>
        <v/>
      </c>
      <c r="L846" s="10">
        <f>IF(OR(B846="",F846="",G846=""),"",MAX(0,(G846-F846)*1440))</f>
        <v/>
      </c>
      <c r="M846" s="11">
        <f>IF(B846="","",IF(G846="","Falta",IF(G846&gt;F846+10/1440,"Atraso",IF(I846&lt;H846,"Saída antecipada","Presente"))))</f>
        <v/>
      </c>
      <c r="N846" s="12" t="n"/>
      <c r="O846" s="13">
        <f>IF(OR(B846="",K846=""),"",K846*24*IFERROR(VLOOKUP(B846,'Cadastro'!$A$2:$H$101,7,FALSE),0))</f>
        <v/>
      </c>
      <c r="P846" s="12" t="n"/>
    </row>
    <row r="847">
      <c r="A847" s="6" t="n"/>
      <c r="B847" s="2" t="n"/>
      <c r="C847" s="14">
        <f>IF(B847="","",IFERROR(VLOOKUP(B847,'Cadastro'!$A$2:$H$101,2,FALSE),"Não localizado"))</f>
        <v/>
      </c>
      <c r="D847" s="14">
        <f>IF(B847="","",IFERROR(VLOOKUP(B847,'Cadastro'!$A$2:$H$101,3,FALSE),""))</f>
        <v/>
      </c>
      <c r="E847" s="14">
        <f>IF(B847="","",IFERROR(VLOOKUP(B847,'Cadastro'!$A$2:$H$101,4,FALSE),""))</f>
        <v/>
      </c>
      <c r="F847" s="8" t="n"/>
      <c r="G847" s="8" t="n"/>
      <c r="H847" s="8" t="n"/>
      <c r="I847" s="8" t="n"/>
      <c r="J847" s="4" t="n"/>
      <c r="K847" s="15">
        <f>IF(OR(B847="",G847="",I847=""),"",IFERROR((I847-G847)-IF(J847="",0,J847/24),""))</f>
        <v/>
      </c>
      <c r="L847" s="16">
        <f>IF(OR(B847="",F847="",G847=""),"",MAX(0,(G847-F847)*1440))</f>
        <v/>
      </c>
      <c r="M847" s="17">
        <f>IF(B847="","",IF(G847="","Falta",IF(G847&gt;F847+10/1440,"Atraso",IF(I847&lt;H847,"Saída antecipada","Presente"))))</f>
        <v/>
      </c>
      <c r="N847" s="12" t="n"/>
      <c r="O847" s="18">
        <f>IF(OR(B847="",K847=""),"",K847*24*IFERROR(VLOOKUP(B847,'Cadastro'!$A$2:$H$101,7,FALSE),0))</f>
        <v/>
      </c>
      <c r="P847" s="12" t="n"/>
    </row>
    <row r="848">
      <c r="A848" s="6" t="n"/>
      <c r="B848" s="2" t="n"/>
      <c r="C848" s="7">
        <f>IF(B848="","",IFERROR(VLOOKUP(B848,'Cadastro'!$A$2:$H$101,2,FALSE),"Não localizado"))</f>
        <v/>
      </c>
      <c r="D848" s="7">
        <f>IF(B848="","",IFERROR(VLOOKUP(B848,'Cadastro'!$A$2:$H$101,3,FALSE),""))</f>
        <v/>
      </c>
      <c r="E848" s="7">
        <f>IF(B848="","",IFERROR(VLOOKUP(B848,'Cadastro'!$A$2:$H$101,4,FALSE),""))</f>
        <v/>
      </c>
      <c r="F848" s="8" t="n"/>
      <c r="G848" s="8" t="n"/>
      <c r="H848" s="8" t="n"/>
      <c r="I848" s="8" t="n"/>
      <c r="J848" s="4" t="n"/>
      <c r="K848" s="9">
        <f>IF(OR(B848="",G848="",I848=""),"",IFERROR((I848-G848)-IF(J848="",0,J848/24),""))</f>
        <v/>
      </c>
      <c r="L848" s="10">
        <f>IF(OR(B848="",F848="",G848=""),"",MAX(0,(G848-F848)*1440))</f>
        <v/>
      </c>
      <c r="M848" s="11">
        <f>IF(B848="","",IF(G848="","Falta",IF(G848&gt;F848+10/1440,"Atraso",IF(I848&lt;H848,"Saída antecipada","Presente"))))</f>
        <v/>
      </c>
      <c r="N848" s="12" t="n"/>
      <c r="O848" s="13">
        <f>IF(OR(B848="",K848=""),"",K848*24*IFERROR(VLOOKUP(B848,'Cadastro'!$A$2:$H$101,7,FALSE),0))</f>
        <v/>
      </c>
      <c r="P848" s="12" t="n"/>
    </row>
    <row r="849">
      <c r="A849" s="6" t="n"/>
      <c r="B849" s="2" t="n"/>
      <c r="C849" s="14">
        <f>IF(B849="","",IFERROR(VLOOKUP(B849,'Cadastro'!$A$2:$H$101,2,FALSE),"Não localizado"))</f>
        <v/>
      </c>
      <c r="D849" s="14">
        <f>IF(B849="","",IFERROR(VLOOKUP(B849,'Cadastro'!$A$2:$H$101,3,FALSE),""))</f>
        <v/>
      </c>
      <c r="E849" s="14">
        <f>IF(B849="","",IFERROR(VLOOKUP(B849,'Cadastro'!$A$2:$H$101,4,FALSE),""))</f>
        <v/>
      </c>
      <c r="F849" s="8" t="n"/>
      <c r="G849" s="8" t="n"/>
      <c r="H849" s="8" t="n"/>
      <c r="I849" s="8" t="n"/>
      <c r="J849" s="4" t="n"/>
      <c r="K849" s="15">
        <f>IF(OR(B849="",G849="",I849=""),"",IFERROR((I849-G849)-IF(J849="",0,J849/24),""))</f>
        <v/>
      </c>
      <c r="L849" s="16">
        <f>IF(OR(B849="",F849="",G849=""),"",MAX(0,(G849-F849)*1440))</f>
        <v/>
      </c>
      <c r="M849" s="17">
        <f>IF(B849="","",IF(G849="","Falta",IF(G849&gt;F849+10/1440,"Atraso",IF(I849&lt;H849,"Saída antecipada","Presente"))))</f>
        <v/>
      </c>
      <c r="N849" s="12" t="n"/>
      <c r="O849" s="18">
        <f>IF(OR(B849="",K849=""),"",K849*24*IFERROR(VLOOKUP(B849,'Cadastro'!$A$2:$H$101,7,FALSE),0))</f>
        <v/>
      </c>
      <c r="P849" s="12" t="n"/>
    </row>
    <row r="850">
      <c r="A850" s="6" t="n"/>
      <c r="B850" s="2" t="n"/>
      <c r="C850" s="7">
        <f>IF(B850="","",IFERROR(VLOOKUP(B850,'Cadastro'!$A$2:$H$101,2,FALSE),"Não localizado"))</f>
        <v/>
      </c>
      <c r="D850" s="7">
        <f>IF(B850="","",IFERROR(VLOOKUP(B850,'Cadastro'!$A$2:$H$101,3,FALSE),""))</f>
        <v/>
      </c>
      <c r="E850" s="7">
        <f>IF(B850="","",IFERROR(VLOOKUP(B850,'Cadastro'!$A$2:$H$101,4,FALSE),""))</f>
        <v/>
      </c>
      <c r="F850" s="8" t="n"/>
      <c r="G850" s="8" t="n"/>
      <c r="H850" s="8" t="n"/>
      <c r="I850" s="8" t="n"/>
      <c r="J850" s="4" t="n"/>
      <c r="K850" s="9">
        <f>IF(OR(B850="",G850="",I850=""),"",IFERROR((I850-G850)-IF(J850="",0,J850/24),""))</f>
        <v/>
      </c>
      <c r="L850" s="10">
        <f>IF(OR(B850="",F850="",G850=""),"",MAX(0,(G850-F850)*1440))</f>
        <v/>
      </c>
      <c r="M850" s="11">
        <f>IF(B850="","",IF(G850="","Falta",IF(G850&gt;F850+10/1440,"Atraso",IF(I850&lt;H850,"Saída antecipada","Presente"))))</f>
        <v/>
      </c>
      <c r="N850" s="12" t="n"/>
      <c r="O850" s="13">
        <f>IF(OR(B850="",K850=""),"",K850*24*IFERROR(VLOOKUP(B850,'Cadastro'!$A$2:$H$101,7,FALSE),0))</f>
        <v/>
      </c>
      <c r="P850" s="12" t="n"/>
    </row>
    <row r="851">
      <c r="A851" s="6" t="n"/>
      <c r="B851" s="2" t="n"/>
      <c r="C851" s="14">
        <f>IF(B851="","",IFERROR(VLOOKUP(B851,'Cadastro'!$A$2:$H$101,2,FALSE),"Não localizado"))</f>
        <v/>
      </c>
      <c r="D851" s="14">
        <f>IF(B851="","",IFERROR(VLOOKUP(B851,'Cadastro'!$A$2:$H$101,3,FALSE),""))</f>
        <v/>
      </c>
      <c r="E851" s="14">
        <f>IF(B851="","",IFERROR(VLOOKUP(B851,'Cadastro'!$A$2:$H$101,4,FALSE),""))</f>
        <v/>
      </c>
      <c r="F851" s="8" t="n"/>
      <c r="G851" s="8" t="n"/>
      <c r="H851" s="8" t="n"/>
      <c r="I851" s="8" t="n"/>
      <c r="J851" s="4" t="n"/>
      <c r="K851" s="15">
        <f>IF(OR(B851="",G851="",I851=""),"",IFERROR((I851-G851)-IF(J851="",0,J851/24),""))</f>
        <v/>
      </c>
      <c r="L851" s="16">
        <f>IF(OR(B851="",F851="",G851=""),"",MAX(0,(G851-F851)*1440))</f>
        <v/>
      </c>
      <c r="M851" s="17">
        <f>IF(B851="","",IF(G851="","Falta",IF(G851&gt;F851+10/1440,"Atraso",IF(I851&lt;H851,"Saída antecipada","Presente"))))</f>
        <v/>
      </c>
      <c r="N851" s="12" t="n"/>
      <c r="O851" s="18">
        <f>IF(OR(B851="",K851=""),"",K851*24*IFERROR(VLOOKUP(B851,'Cadastro'!$A$2:$H$101,7,FALSE),0))</f>
        <v/>
      </c>
      <c r="P851" s="12" t="n"/>
    </row>
    <row r="852">
      <c r="A852" s="6" t="n"/>
      <c r="B852" s="2" t="n"/>
      <c r="C852" s="7">
        <f>IF(B852="","",IFERROR(VLOOKUP(B852,'Cadastro'!$A$2:$H$101,2,FALSE),"Não localizado"))</f>
        <v/>
      </c>
      <c r="D852" s="7">
        <f>IF(B852="","",IFERROR(VLOOKUP(B852,'Cadastro'!$A$2:$H$101,3,FALSE),""))</f>
        <v/>
      </c>
      <c r="E852" s="7">
        <f>IF(B852="","",IFERROR(VLOOKUP(B852,'Cadastro'!$A$2:$H$101,4,FALSE),""))</f>
        <v/>
      </c>
      <c r="F852" s="8" t="n"/>
      <c r="G852" s="8" t="n"/>
      <c r="H852" s="8" t="n"/>
      <c r="I852" s="8" t="n"/>
      <c r="J852" s="4" t="n"/>
      <c r="K852" s="9">
        <f>IF(OR(B852="",G852="",I852=""),"",IFERROR((I852-G852)-IF(J852="",0,J852/24),""))</f>
        <v/>
      </c>
      <c r="L852" s="10">
        <f>IF(OR(B852="",F852="",G852=""),"",MAX(0,(G852-F852)*1440))</f>
        <v/>
      </c>
      <c r="M852" s="11">
        <f>IF(B852="","",IF(G852="","Falta",IF(G852&gt;F852+10/1440,"Atraso",IF(I852&lt;H852,"Saída antecipada","Presente"))))</f>
        <v/>
      </c>
      <c r="N852" s="12" t="n"/>
      <c r="O852" s="13">
        <f>IF(OR(B852="",K852=""),"",K852*24*IFERROR(VLOOKUP(B852,'Cadastro'!$A$2:$H$101,7,FALSE),0))</f>
        <v/>
      </c>
      <c r="P852" s="12" t="n"/>
    </row>
    <row r="853">
      <c r="A853" s="6" t="n"/>
      <c r="B853" s="2" t="n"/>
      <c r="C853" s="14">
        <f>IF(B853="","",IFERROR(VLOOKUP(B853,'Cadastro'!$A$2:$H$101,2,FALSE),"Não localizado"))</f>
        <v/>
      </c>
      <c r="D853" s="14">
        <f>IF(B853="","",IFERROR(VLOOKUP(B853,'Cadastro'!$A$2:$H$101,3,FALSE),""))</f>
        <v/>
      </c>
      <c r="E853" s="14">
        <f>IF(B853="","",IFERROR(VLOOKUP(B853,'Cadastro'!$A$2:$H$101,4,FALSE),""))</f>
        <v/>
      </c>
      <c r="F853" s="8" t="n"/>
      <c r="G853" s="8" t="n"/>
      <c r="H853" s="8" t="n"/>
      <c r="I853" s="8" t="n"/>
      <c r="J853" s="4" t="n"/>
      <c r="K853" s="15">
        <f>IF(OR(B853="",G853="",I853=""),"",IFERROR((I853-G853)-IF(J853="",0,J853/24),""))</f>
        <v/>
      </c>
      <c r="L853" s="16">
        <f>IF(OR(B853="",F853="",G853=""),"",MAX(0,(G853-F853)*1440))</f>
        <v/>
      </c>
      <c r="M853" s="17">
        <f>IF(B853="","",IF(G853="","Falta",IF(G853&gt;F853+10/1440,"Atraso",IF(I853&lt;H853,"Saída antecipada","Presente"))))</f>
        <v/>
      </c>
      <c r="N853" s="12" t="n"/>
      <c r="O853" s="18">
        <f>IF(OR(B853="",K853=""),"",K853*24*IFERROR(VLOOKUP(B853,'Cadastro'!$A$2:$H$101,7,FALSE),0))</f>
        <v/>
      </c>
      <c r="P853" s="12" t="n"/>
    </row>
    <row r="854">
      <c r="A854" s="6" t="n"/>
      <c r="B854" s="2" t="n"/>
      <c r="C854" s="7">
        <f>IF(B854="","",IFERROR(VLOOKUP(B854,'Cadastro'!$A$2:$H$101,2,FALSE),"Não localizado"))</f>
        <v/>
      </c>
      <c r="D854" s="7">
        <f>IF(B854="","",IFERROR(VLOOKUP(B854,'Cadastro'!$A$2:$H$101,3,FALSE),""))</f>
        <v/>
      </c>
      <c r="E854" s="7">
        <f>IF(B854="","",IFERROR(VLOOKUP(B854,'Cadastro'!$A$2:$H$101,4,FALSE),""))</f>
        <v/>
      </c>
      <c r="F854" s="8" t="n"/>
      <c r="G854" s="8" t="n"/>
      <c r="H854" s="8" t="n"/>
      <c r="I854" s="8" t="n"/>
      <c r="J854" s="4" t="n"/>
      <c r="K854" s="9">
        <f>IF(OR(B854="",G854="",I854=""),"",IFERROR((I854-G854)-IF(J854="",0,J854/24),""))</f>
        <v/>
      </c>
      <c r="L854" s="10">
        <f>IF(OR(B854="",F854="",G854=""),"",MAX(0,(G854-F854)*1440))</f>
        <v/>
      </c>
      <c r="M854" s="11">
        <f>IF(B854="","",IF(G854="","Falta",IF(G854&gt;F854+10/1440,"Atraso",IF(I854&lt;H854,"Saída antecipada","Presente"))))</f>
        <v/>
      </c>
      <c r="N854" s="12" t="n"/>
      <c r="O854" s="13">
        <f>IF(OR(B854="",K854=""),"",K854*24*IFERROR(VLOOKUP(B854,'Cadastro'!$A$2:$H$101,7,FALSE),0))</f>
        <v/>
      </c>
      <c r="P854" s="12" t="n"/>
    </row>
    <row r="855">
      <c r="A855" s="6" t="n"/>
      <c r="B855" s="2" t="n"/>
      <c r="C855" s="14">
        <f>IF(B855="","",IFERROR(VLOOKUP(B855,'Cadastro'!$A$2:$H$101,2,FALSE),"Não localizado"))</f>
        <v/>
      </c>
      <c r="D855" s="14">
        <f>IF(B855="","",IFERROR(VLOOKUP(B855,'Cadastro'!$A$2:$H$101,3,FALSE),""))</f>
        <v/>
      </c>
      <c r="E855" s="14">
        <f>IF(B855="","",IFERROR(VLOOKUP(B855,'Cadastro'!$A$2:$H$101,4,FALSE),""))</f>
        <v/>
      </c>
      <c r="F855" s="8" t="n"/>
      <c r="G855" s="8" t="n"/>
      <c r="H855" s="8" t="n"/>
      <c r="I855" s="8" t="n"/>
      <c r="J855" s="4" t="n"/>
      <c r="K855" s="15">
        <f>IF(OR(B855="",G855="",I855=""),"",IFERROR((I855-G855)-IF(J855="",0,J855/24),""))</f>
        <v/>
      </c>
      <c r="L855" s="16">
        <f>IF(OR(B855="",F855="",G855=""),"",MAX(0,(G855-F855)*1440))</f>
        <v/>
      </c>
      <c r="M855" s="17">
        <f>IF(B855="","",IF(G855="","Falta",IF(G855&gt;F855+10/1440,"Atraso",IF(I855&lt;H855,"Saída antecipada","Presente"))))</f>
        <v/>
      </c>
      <c r="N855" s="12" t="n"/>
      <c r="O855" s="18">
        <f>IF(OR(B855="",K855=""),"",K855*24*IFERROR(VLOOKUP(B855,'Cadastro'!$A$2:$H$101,7,FALSE),0))</f>
        <v/>
      </c>
      <c r="P855" s="12" t="n"/>
    </row>
    <row r="856">
      <c r="A856" s="6" t="n"/>
      <c r="B856" s="2" t="n"/>
      <c r="C856" s="7">
        <f>IF(B856="","",IFERROR(VLOOKUP(B856,'Cadastro'!$A$2:$H$101,2,FALSE),"Não localizado"))</f>
        <v/>
      </c>
      <c r="D856" s="7">
        <f>IF(B856="","",IFERROR(VLOOKUP(B856,'Cadastro'!$A$2:$H$101,3,FALSE),""))</f>
        <v/>
      </c>
      <c r="E856" s="7">
        <f>IF(B856="","",IFERROR(VLOOKUP(B856,'Cadastro'!$A$2:$H$101,4,FALSE),""))</f>
        <v/>
      </c>
      <c r="F856" s="8" t="n"/>
      <c r="G856" s="8" t="n"/>
      <c r="H856" s="8" t="n"/>
      <c r="I856" s="8" t="n"/>
      <c r="J856" s="4" t="n"/>
      <c r="K856" s="9">
        <f>IF(OR(B856="",G856="",I856=""),"",IFERROR((I856-G856)-IF(J856="",0,J856/24),""))</f>
        <v/>
      </c>
      <c r="L856" s="10">
        <f>IF(OR(B856="",F856="",G856=""),"",MAX(0,(G856-F856)*1440))</f>
        <v/>
      </c>
      <c r="M856" s="11">
        <f>IF(B856="","",IF(G856="","Falta",IF(G856&gt;F856+10/1440,"Atraso",IF(I856&lt;H856,"Saída antecipada","Presente"))))</f>
        <v/>
      </c>
      <c r="N856" s="12" t="n"/>
      <c r="O856" s="13">
        <f>IF(OR(B856="",K856=""),"",K856*24*IFERROR(VLOOKUP(B856,'Cadastro'!$A$2:$H$101,7,FALSE),0))</f>
        <v/>
      </c>
      <c r="P856" s="12" t="n"/>
    </row>
    <row r="857">
      <c r="A857" s="6" t="n"/>
      <c r="B857" s="2" t="n"/>
      <c r="C857" s="14">
        <f>IF(B857="","",IFERROR(VLOOKUP(B857,'Cadastro'!$A$2:$H$101,2,FALSE),"Não localizado"))</f>
        <v/>
      </c>
      <c r="D857" s="14">
        <f>IF(B857="","",IFERROR(VLOOKUP(B857,'Cadastro'!$A$2:$H$101,3,FALSE),""))</f>
        <v/>
      </c>
      <c r="E857" s="14">
        <f>IF(B857="","",IFERROR(VLOOKUP(B857,'Cadastro'!$A$2:$H$101,4,FALSE),""))</f>
        <v/>
      </c>
      <c r="F857" s="8" t="n"/>
      <c r="G857" s="8" t="n"/>
      <c r="H857" s="8" t="n"/>
      <c r="I857" s="8" t="n"/>
      <c r="J857" s="4" t="n"/>
      <c r="K857" s="15">
        <f>IF(OR(B857="",G857="",I857=""),"",IFERROR((I857-G857)-IF(J857="",0,J857/24),""))</f>
        <v/>
      </c>
      <c r="L857" s="16">
        <f>IF(OR(B857="",F857="",G857=""),"",MAX(0,(G857-F857)*1440))</f>
        <v/>
      </c>
      <c r="M857" s="17">
        <f>IF(B857="","",IF(G857="","Falta",IF(G857&gt;F857+10/1440,"Atraso",IF(I857&lt;H857,"Saída antecipada","Presente"))))</f>
        <v/>
      </c>
      <c r="N857" s="12" t="n"/>
      <c r="O857" s="18">
        <f>IF(OR(B857="",K857=""),"",K857*24*IFERROR(VLOOKUP(B857,'Cadastro'!$A$2:$H$101,7,FALSE),0))</f>
        <v/>
      </c>
      <c r="P857" s="12" t="n"/>
    </row>
    <row r="858">
      <c r="A858" s="6" t="n"/>
      <c r="B858" s="2" t="n"/>
      <c r="C858" s="7">
        <f>IF(B858="","",IFERROR(VLOOKUP(B858,'Cadastro'!$A$2:$H$101,2,FALSE),"Não localizado"))</f>
        <v/>
      </c>
      <c r="D858" s="7">
        <f>IF(B858="","",IFERROR(VLOOKUP(B858,'Cadastro'!$A$2:$H$101,3,FALSE),""))</f>
        <v/>
      </c>
      <c r="E858" s="7">
        <f>IF(B858="","",IFERROR(VLOOKUP(B858,'Cadastro'!$A$2:$H$101,4,FALSE),""))</f>
        <v/>
      </c>
      <c r="F858" s="8" t="n"/>
      <c r="G858" s="8" t="n"/>
      <c r="H858" s="8" t="n"/>
      <c r="I858" s="8" t="n"/>
      <c r="J858" s="4" t="n"/>
      <c r="K858" s="9">
        <f>IF(OR(B858="",G858="",I858=""),"",IFERROR((I858-G858)-IF(J858="",0,J858/24),""))</f>
        <v/>
      </c>
      <c r="L858" s="10">
        <f>IF(OR(B858="",F858="",G858=""),"",MAX(0,(G858-F858)*1440))</f>
        <v/>
      </c>
      <c r="M858" s="11">
        <f>IF(B858="","",IF(G858="","Falta",IF(G858&gt;F858+10/1440,"Atraso",IF(I858&lt;H858,"Saída antecipada","Presente"))))</f>
        <v/>
      </c>
      <c r="N858" s="12" t="n"/>
      <c r="O858" s="13">
        <f>IF(OR(B858="",K858=""),"",K858*24*IFERROR(VLOOKUP(B858,'Cadastro'!$A$2:$H$101,7,FALSE),0))</f>
        <v/>
      </c>
      <c r="P858" s="12" t="n"/>
    </row>
    <row r="859">
      <c r="A859" s="6" t="n"/>
      <c r="B859" s="2" t="n"/>
      <c r="C859" s="14">
        <f>IF(B859="","",IFERROR(VLOOKUP(B859,'Cadastro'!$A$2:$H$101,2,FALSE),"Não localizado"))</f>
        <v/>
      </c>
      <c r="D859" s="14">
        <f>IF(B859="","",IFERROR(VLOOKUP(B859,'Cadastro'!$A$2:$H$101,3,FALSE),""))</f>
        <v/>
      </c>
      <c r="E859" s="14">
        <f>IF(B859="","",IFERROR(VLOOKUP(B859,'Cadastro'!$A$2:$H$101,4,FALSE),""))</f>
        <v/>
      </c>
      <c r="F859" s="8" t="n"/>
      <c r="G859" s="8" t="n"/>
      <c r="H859" s="8" t="n"/>
      <c r="I859" s="8" t="n"/>
      <c r="J859" s="4" t="n"/>
      <c r="K859" s="15">
        <f>IF(OR(B859="",G859="",I859=""),"",IFERROR((I859-G859)-IF(J859="",0,J859/24),""))</f>
        <v/>
      </c>
      <c r="L859" s="16">
        <f>IF(OR(B859="",F859="",G859=""),"",MAX(0,(G859-F859)*1440))</f>
        <v/>
      </c>
      <c r="M859" s="17">
        <f>IF(B859="","",IF(G859="","Falta",IF(G859&gt;F859+10/1440,"Atraso",IF(I859&lt;H859,"Saída antecipada","Presente"))))</f>
        <v/>
      </c>
      <c r="N859" s="12" t="n"/>
      <c r="O859" s="18">
        <f>IF(OR(B859="",K859=""),"",K859*24*IFERROR(VLOOKUP(B859,'Cadastro'!$A$2:$H$101,7,FALSE),0))</f>
        <v/>
      </c>
      <c r="P859" s="12" t="n"/>
    </row>
    <row r="860">
      <c r="A860" s="6" t="n"/>
      <c r="B860" s="2" t="n"/>
      <c r="C860" s="7">
        <f>IF(B860="","",IFERROR(VLOOKUP(B860,'Cadastro'!$A$2:$H$101,2,FALSE),"Não localizado"))</f>
        <v/>
      </c>
      <c r="D860" s="7">
        <f>IF(B860="","",IFERROR(VLOOKUP(B860,'Cadastro'!$A$2:$H$101,3,FALSE),""))</f>
        <v/>
      </c>
      <c r="E860" s="7">
        <f>IF(B860="","",IFERROR(VLOOKUP(B860,'Cadastro'!$A$2:$H$101,4,FALSE),""))</f>
        <v/>
      </c>
      <c r="F860" s="8" t="n"/>
      <c r="G860" s="8" t="n"/>
      <c r="H860" s="8" t="n"/>
      <c r="I860" s="8" t="n"/>
      <c r="J860" s="4" t="n"/>
      <c r="K860" s="9">
        <f>IF(OR(B860="",G860="",I860=""),"",IFERROR((I860-G860)-IF(J860="",0,J860/24),""))</f>
        <v/>
      </c>
      <c r="L860" s="10">
        <f>IF(OR(B860="",F860="",G860=""),"",MAX(0,(G860-F860)*1440))</f>
        <v/>
      </c>
      <c r="M860" s="11">
        <f>IF(B860="","",IF(G860="","Falta",IF(G860&gt;F860+10/1440,"Atraso",IF(I860&lt;H860,"Saída antecipada","Presente"))))</f>
        <v/>
      </c>
      <c r="N860" s="12" t="n"/>
      <c r="O860" s="13">
        <f>IF(OR(B860="",K860=""),"",K860*24*IFERROR(VLOOKUP(B860,'Cadastro'!$A$2:$H$101,7,FALSE),0))</f>
        <v/>
      </c>
      <c r="P860" s="12" t="n"/>
    </row>
    <row r="861">
      <c r="A861" s="6" t="n"/>
      <c r="B861" s="2" t="n"/>
      <c r="C861" s="14">
        <f>IF(B861="","",IFERROR(VLOOKUP(B861,'Cadastro'!$A$2:$H$101,2,FALSE),"Não localizado"))</f>
        <v/>
      </c>
      <c r="D861" s="14">
        <f>IF(B861="","",IFERROR(VLOOKUP(B861,'Cadastro'!$A$2:$H$101,3,FALSE),""))</f>
        <v/>
      </c>
      <c r="E861" s="14">
        <f>IF(B861="","",IFERROR(VLOOKUP(B861,'Cadastro'!$A$2:$H$101,4,FALSE),""))</f>
        <v/>
      </c>
      <c r="F861" s="8" t="n"/>
      <c r="G861" s="8" t="n"/>
      <c r="H861" s="8" t="n"/>
      <c r="I861" s="8" t="n"/>
      <c r="J861" s="4" t="n"/>
      <c r="K861" s="15">
        <f>IF(OR(B861="",G861="",I861=""),"",IFERROR((I861-G861)-IF(J861="",0,J861/24),""))</f>
        <v/>
      </c>
      <c r="L861" s="16">
        <f>IF(OR(B861="",F861="",G861=""),"",MAX(0,(G861-F861)*1440))</f>
        <v/>
      </c>
      <c r="M861" s="17">
        <f>IF(B861="","",IF(G861="","Falta",IF(G861&gt;F861+10/1440,"Atraso",IF(I861&lt;H861,"Saída antecipada","Presente"))))</f>
        <v/>
      </c>
      <c r="N861" s="12" t="n"/>
      <c r="O861" s="18">
        <f>IF(OR(B861="",K861=""),"",K861*24*IFERROR(VLOOKUP(B861,'Cadastro'!$A$2:$H$101,7,FALSE),0))</f>
        <v/>
      </c>
      <c r="P861" s="12" t="n"/>
    </row>
    <row r="862">
      <c r="A862" s="6" t="n"/>
      <c r="B862" s="2" t="n"/>
      <c r="C862" s="7">
        <f>IF(B862="","",IFERROR(VLOOKUP(B862,'Cadastro'!$A$2:$H$101,2,FALSE),"Não localizado"))</f>
        <v/>
      </c>
      <c r="D862" s="7">
        <f>IF(B862="","",IFERROR(VLOOKUP(B862,'Cadastro'!$A$2:$H$101,3,FALSE),""))</f>
        <v/>
      </c>
      <c r="E862" s="7">
        <f>IF(B862="","",IFERROR(VLOOKUP(B862,'Cadastro'!$A$2:$H$101,4,FALSE),""))</f>
        <v/>
      </c>
      <c r="F862" s="8" t="n"/>
      <c r="G862" s="8" t="n"/>
      <c r="H862" s="8" t="n"/>
      <c r="I862" s="8" t="n"/>
      <c r="J862" s="4" t="n"/>
      <c r="K862" s="9">
        <f>IF(OR(B862="",G862="",I862=""),"",IFERROR((I862-G862)-IF(J862="",0,J862/24),""))</f>
        <v/>
      </c>
      <c r="L862" s="10">
        <f>IF(OR(B862="",F862="",G862=""),"",MAX(0,(G862-F862)*1440))</f>
        <v/>
      </c>
      <c r="M862" s="11">
        <f>IF(B862="","",IF(G862="","Falta",IF(G862&gt;F862+10/1440,"Atraso",IF(I862&lt;H862,"Saída antecipada","Presente"))))</f>
        <v/>
      </c>
      <c r="N862" s="12" t="n"/>
      <c r="O862" s="13">
        <f>IF(OR(B862="",K862=""),"",K862*24*IFERROR(VLOOKUP(B862,'Cadastro'!$A$2:$H$101,7,FALSE),0))</f>
        <v/>
      </c>
      <c r="P862" s="12" t="n"/>
    </row>
    <row r="863">
      <c r="A863" s="6" t="n"/>
      <c r="B863" s="2" t="n"/>
      <c r="C863" s="14">
        <f>IF(B863="","",IFERROR(VLOOKUP(B863,'Cadastro'!$A$2:$H$101,2,FALSE),"Não localizado"))</f>
        <v/>
      </c>
      <c r="D863" s="14">
        <f>IF(B863="","",IFERROR(VLOOKUP(B863,'Cadastro'!$A$2:$H$101,3,FALSE),""))</f>
        <v/>
      </c>
      <c r="E863" s="14">
        <f>IF(B863="","",IFERROR(VLOOKUP(B863,'Cadastro'!$A$2:$H$101,4,FALSE),""))</f>
        <v/>
      </c>
      <c r="F863" s="8" t="n"/>
      <c r="G863" s="8" t="n"/>
      <c r="H863" s="8" t="n"/>
      <c r="I863" s="8" t="n"/>
      <c r="J863" s="4" t="n"/>
      <c r="K863" s="15">
        <f>IF(OR(B863="",G863="",I863=""),"",IFERROR((I863-G863)-IF(J863="",0,J863/24),""))</f>
        <v/>
      </c>
      <c r="L863" s="16">
        <f>IF(OR(B863="",F863="",G863=""),"",MAX(0,(G863-F863)*1440))</f>
        <v/>
      </c>
      <c r="M863" s="17">
        <f>IF(B863="","",IF(G863="","Falta",IF(G863&gt;F863+10/1440,"Atraso",IF(I863&lt;H863,"Saída antecipada","Presente"))))</f>
        <v/>
      </c>
      <c r="N863" s="12" t="n"/>
      <c r="O863" s="18">
        <f>IF(OR(B863="",K863=""),"",K863*24*IFERROR(VLOOKUP(B863,'Cadastro'!$A$2:$H$101,7,FALSE),0))</f>
        <v/>
      </c>
      <c r="P863" s="12" t="n"/>
    </row>
    <row r="864">
      <c r="A864" s="6" t="n"/>
      <c r="B864" s="2" t="n"/>
      <c r="C864" s="7">
        <f>IF(B864="","",IFERROR(VLOOKUP(B864,'Cadastro'!$A$2:$H$101,2,FALSE),"Não localizado"))</f>
        <v/>
      </c>
      <c r="D864" s="7">
        <f>IF(B864="","",IFERROR(VLOOKUP(B864,'Cadastro'!$A$2:$H$101,3,FALSE),""))</f>
        <v/>
      </c>
      <c r="E864" s="7">
        <f>IF(B864="","",IFERROR(VLOOKUP(B864,'Cadastro'!$A$2:$H$101,4,FALSE),""))</f>
        <v/>
      </c>
      <c r="F864" s="8" t="n"/>
      <c r="G864" s="8" t="n"/>
      <c r="H864" s="8" t="n"/>
      <c r="I864" s="8" t="n"/>
      <c r="J864" s="4" t="n"/>
      <c r="K864" s="9">
        <f>IF(OR(B864="",G864="",I864=""),"",IFERROR((I864-G864)-IF(J864="",0,J864/24),""))</f>
        <v/>
      </c>
      <c r="L864" s="10">
        <f>IF(OR(B864="",F864="",G864=""),"",MAX(0,(G864-F864)*1440))</f>
        <v/>
      </c>
      <c r="M864" s="11">
        <f>IF(B864="","",IF(G864="","Falta",IF(G864&gt;F864+10/1440,"Atraso",IF(I864&lt;H864,"Saída antecipada","Presente"))))</f>
        <v/>
      </c>
      <c r="N864" s="12" t="n"/>
      <c r="O864" s="13">
        <f>IF(OR(B864="",K864=""),"",K864*24*IFERROR(VLOOKUP(B864,'Cadastro'!$A$2:$H$101,7,FALSE),0))</f>
        <v/>
      </c>
      <c r="P864" s="12" t="n"/>
    </row>
    <row r="865">
      <c r="A865" s="6" t="n"/>
      <c r="B865" s="2" t="n"/>
      <c r="C865" s="14">
        <f>IF(B865="","",IFERROR(VLOOKUP(B865,'Cadastro'!$A$2:$H$101,2,FALSE),"Não localizado"))</f>
        <v/>
      </c>
      <c r="D865" s="14">
        <f>IF(B865="","",IFERROR(VLOOKUP(B865,'Cadastro'!$A$2:$H$101,3,FALSE),""))</f>
        <v/>
      </c>
      <c r="E865" s="14">
        <f>IF(B865="","",IFERROR(VLOOKUP(B865,'Cadastro'!$A$2:$H$101,4,FALSE),""))</f>
        <v/>
      </c>
      <c r="F865" s="8" t="n"/>
      <c r="G865" s="8" t="n"/>
      <c r="H865" s="8" t="n"/>
      <c r="I865" s="8" t="n"/>
      <c r="J865" s="4" t="n"/>
      <c r="K865" s="15">
        <f>IF(OR(B865="",G865="",I865=""),"",IFERROR((I865-G865)-IF(J865="",0,J865/24),""))</f>
        <v/>
      </c>
      <c r="L865" s="16">
        <f>IF(OR(B865="",F865="",G865=""),"",MAX(0,(G865-F865)*1440))</f>
        <v/>
      </c>
      <c r="M865" s="17">
        <f>IF(B865="","",IF(G865="","Falta",IF(G865&gt;F865+10/1440,"Atraso",IF(I865&lt;H865,"Saída antecipada","Presente"))))</f>
        <v/>
      </c>
      <c r="N865" s="12" t="n"/>
      <c r="O865" s="18">
        <f>IF(OR(B865="",K865=""),"",K865*24*IFERROR(VLOOKUP(B865,'Cadastro'!$A$2:$H$101,7,FALSE),0))</f>
        <v/>
      </c>
      <c r="P865" s="12" t="n"/>
    </row>
    <row r="866">
      <c r="A866" s="6" t="n"/>
      <c r="B866" s="2" t="n"/>
      <c r="C866" s="7">
        <f>IF(B866="","",IFERROR(VLOOKUP(B866,'Cadastro'!$A$2:$H$101,2,FALSE),"Não localizado"))</f>
        <v/>
      </c>
      <c r="D866" s="7">
        <f>IF(B866="","",IFERROR(VLOOKUP(B866,'Cadastro'!$A$2:$H$101,3,FALSE),""))</f>
        <v/>
      </c>
      <c r="E866" s="7">
        <f>IF(B866="","",IFERROR(VLOOKUP(B866,'Cadastro'!$A$2:$H$101,4,FALSE),""))</f>
        <v/>
      </c>
      <c r="F866" s="8" t="n"/>
      <c r="G866" s="8" t="n"/>
      <c r="H866" s="8" t="n"/>
      <c r="I866" s="8" t="n"/>
      <c r="J866" s="4" t="n"/>
      <c r="K866" s="9">
        <f>IF(OR(B866="",G866="",I866=""),"",IFERROR((I866-G866)-IF(J866="",0,J866/24),""))</f>
        <v/>
      </c>
      <c r="L866" s="10">
        <f>IF(OR(B866="",F866="",G866=""),"",MAX(0,(G866-F866)*1440))</f>
        <v/>
      </c>
      <c r="M866" s="11">
        <f>IF(B866="","",IF(G866="","Falta",IF(G866&gt;F866+10/1440,"Atraso",IF(I866&lt;H866,"Saída antecipada","Presente"))))</f>
        <v/>
      </c>
      <c r="N866" s="12" t="n"/>
      <c r="O866" s="13">
        <f>IF(OR(B866="",K866=""),"",K866*24*IFERROR(VLOOKUP(B866,'Cadastro'!$A$2:$H$101,7,FALSE),0))</f>
        <v/>
      </c>
      <c r="P866" s="12" t="n"/>
    </row>
    <row r="867">
      <c r="A867" s="6" t="n"/>
      <c r="B867" s="2" t="n"/>
      <c r="C867" s="14">
        <f>IF(B867="","",IFERROR(VLOOKUP(B867,'Cadastro'!$A$2:$H$101,2,FALSE),"Não localizado"))</f>
        <v/>
      </c>
      <c r="D867" s="14">
        <f>IF(B867="","",IFERROR(VLOOKUP(B867,'Cadastro'!$A$2:$H$101,3,FALSE),""))</f>
        <v/>
      </c>
      <c r="E867" s="14">
        <f>IF(B867="","",IFERROR(VLOOKUP(B867,'Cadastro'!$A$2:$H$101,4,FALSE),""))</f>
        <v/>
      </c>
      <c r="F867" s="8" t="n"/>
      <c r="G867" s="8" t="n"/>
      <c r="H867" s="8" t="n"/>
      <c r="I867" s="8" t="n"/>
      <c r="J867" s="4" t="n"/>
      <c r="K867" s="15">
        <f>IF(OR(B867="",G867="",I867=""),"",IFERROR((I867-G867)-IF(J867="",0,J867/24),""))</f>
        <v/>
      </c>
      <c r="L867" s="16">
        <f>IF(OR(B867="",F867="",G867=""),"",MAX(0,(G867-F867)*1440))</f>
        <v/>
      </c>
      <c r="M867" s="17">
        <f>IF(B867="","",IF(G867="","Falta",IF(G867&gt;F867+10/1440,"Atraso",IF(I867&lt;H867,"Saída antecipada","Presente"))))</f>
        <v/>
      </c>
      <c r="N867" s="12" t="n"/>
      <c r="O867" s="18">
        <f>IF(OR(B867="",K867=""),"",K867*24*IFERROR(VLOOKUP(B867,'Cadastro'!$A$2:$H$101,7,FALSE),0))</f>
        <v/>
      </c>
      <c r="P867" s="12" t="n"/>
    </row>
    <row r="868">
      <c r="A868" s="6" t="n"/>
      <c r="B868" s="2" t="n"/>
      <c r="C868" s="7">
        <f>IF(B868="","",IFERROR(VLOOKUP(B868,'Cadastro'!$A$2:$H$101,2,FALSE),"Não localizado"))</f>
        <v/>
      </c>
      <c r="D868" s="7">
        <f>IF(B868="","",IFERROR(VLOOKUP(B868,'Cadastro'!$A$2:$H$101,3,FALSE),""))</f>
        <v/>
      </c>
      <c r="E868" s="7">
        <f>IF(B868="","",IFERROR(VLOOKUP(B868,'Cadastro'!$A$2:$H$101,4,FALSE),""))</f>
        <v/>
      </c>
      <c r="F868" s="8" t="n"/>
      <c r="G868" s="8" t="n"/>
      <c r="H868" s="8" t="n"/>
      <c r="I868" s="8" t="n"/>
      <c r="J868" s="4" t="n"/>
      <c r="K868" s="9">
        <f>IF(OR(B868="",G868="",I868=""),"",IFERROR((I868-G868)-IF(J868="",0,J868/24),""))</f>
        <v/>
      </c>
      <c r="L868" s="10">
        <f>IF(OR(B868="",F868="",G868=""),"",MAX(0,(G868-F868)*1440))</f>
        <v/>
      </c>
      <c r="M868" s="11">
        <f>IF(B868="","",IF(G868="","Falta",IF(G868&gt;F868+10/1440,"Atraso",IF(I868&lt;H868,"Saída antecipada","Presente"))))</f>
        <v/>
      </c>
      <c r="N868" s="12" t="n"/>
      <c r="O868" s="13">
        <f>IF(OR(B868="",K868=""),"",K868*24*IFERROR(VLOOKUP(B868,'Cadastro'!$A$2:$H$101,7,FALSE),0))</f>
        <v/>
      </c>
      <c r="P868" s="12" t="n"/>
    </row>
    <row r="869">
      <c r="A869" s="6" t="n"/>
      <c r="B869" s="2" t="n"/>
      <c r="C869" s="14">
        <f>IF(B869="","",IFERROR(VLOOKUP(B869,'Cadastro'!$A$2:$H$101,2,FALSE),"Não localizado"))</f>
        <v/>
      </c>
      <c r="D869" s="14">
        <f>IF(B869="","",IFERROR(VLOOKUP(B869,'Cadastro'!$A$2:$H$101,3,FALSE),""))</f>
        <v/>
      </c>
      <c r="E869" s="14">
        <f>IF(B869="","",IFERROR(VLOOKUP(B869,'Cadastro'!$A$2:$H$101,4,FALSE),""))</f>
        <v/>
      </c>
      <c r="F869" s="8" t="n"/>
      <c r="G869" s="8" t="n"/>
      <c r="H869" s="8" t="n"/>
      <c r="I869" s="8" t="n"/>
      <c r="J869" s="4" t="n"/>
      <c r="K869" s="15">
        <f>IF(OR(B869="",G869="",I869=""),"",IFERROR((I869-G869)-IF(J869="",0,J869/24),""))</f>
        <v/>
      </c>
      <c r="L869" s="16">
        <f>IF(OR(B869="",F869="",G869=""),"",MAX(0,(G869-F869)*1440))</f>
        <v/>
      </c>
      <c r="M869" s="17">
        <f>IF(B869="","",IF(G869="","Falta",IF(G869&gt;F869+10/1440,"Atraso",IF(I869&lt;H869,"Saída antecipada","Presente"))))</f>
        <v/>
      </c>
      <c r="N869" s="12" t="n"/>
      <c r="O869" s="18">
        <f>IF(OR(B869="",K869=""),"",K869*24*IFERROR(VLOOKUP(B869,'Cadastro'!$A$2:$H$101,7,FALSE),0))</f>
        <v/>
      </c>
      <c r="P869" s="12" t="n"/>
    </row>
    <row r="870">
      <c r="A870" s="6" t="n"/>
      <c r="B870" s="2" t="n"/>
      <c r="C870" s="7">
        <f>IF(B870="","",IFERROR(VLOOKUP(B870,'Cadastro'!$A$2:$H$101,2,FALSE),"Não localizado"))</f>
        <v/>
      </c>
      <c r="D870" s="7">
        <f>IF(B870="","",IFERROR(VLOOKUP(B870,'Cadastro'!$A$2:$H$101,3,FALSE),""))</f>
        <v/>
      </c>
      <c r="E870" s="7">
        <f>IF(B870="","",IFERROR(VLOOKUP(B870,'Cadastro'!$A$2:$H$101,4,FALSE),""))</f>
        <v/>
      </c>
      <c r="F870" s="8" t="n"/>
      <c r="G870" s="8" t="n"/>
      <c r="H870" s="8" t="n"/>
      <c r="I870" s="8" t="n"/>
      <c r="J870" s="4" t="n"/>
      <c r="K870" s="9">
        <f>IF(OR(B870="",G870="",I870=""),"",IFERROR((I870-G870)-IF(J870="",0,J870/24),""))</f>
        <v/>
      </c>
      <c r="L870" s="10">
        <f>IF(OR(B870="",F870="",G870=""),"",MAX(0,(G870-F870)*1440))</f>
        <v/>
      </c>
      <c r="M870" s="11">
        <f>IF(B870="","",IF(G870="","Falta",IF(G870&gt;F870+10/1440,"Atraso",IF(I870&lt;H870,"Saída antecipada","Presente"))))</f>
        <v/>
      </c>
      <c r="N870" s="12" t="n"/>
      <c r="O870" s="13">
        <f>IF(OR(B870="",K870=""),"",K870*24*IFERROR(VLOOKUP(B870,'Cadastro'!$A$2:$H$101,7,FALSE),0))</f>
        <v/>
      </c>
      <c r="P870" s="12" t="n"/>
    </row>
    <row r="871">
      <c r="A871" s="6" t="n"/>
      <c r="B871" s="2" t="n"/>
      <c r="C871" s="14">
        <f>IF(B871="","",IFERROR(VLOOKUP(B871,'Cadastro'!$A$2:$H$101,2,FALSE),"Não localizado"))</f>
        <v/>
      </c>
      <c r="D871" s="14">
        <f>IF(B871="","",IFERROR(VLOOKUP(B871,'Cadastro'!$A$2:$H$101,3,FALSE),""))</f>
        <v/>
      </c>
      <c r="E871" s="14">
        <f>IF(B871="","",IFERROR(VLOOKUP(B871,'Cadastro'!$A$2:$H$101,4,FALSE),""))</f>
        <v/>
      </c>
      <c r="F871" s="8" t="n"/>
      <c r="G871" s="8" t="n"/>
      <c r="H871" s="8" t="n"/>
      <c r="I871" s="8" t="n"/>
      <c r="J871" s="4" t="n"/>
      <c r="K871" s="15">
        <f>IF(OR(B871="",G871="",I871=""),"",IFERROR((I871-G871)-IF(J871="",0,J871/24),""))</f>
        <v/>
      </c>
      <c r="L871" s="16">
        <f>IF(OR(B871="",F871="",G871=""),"",MAX(0,(G871-F871)*1440))</f>
        <v/>
      </c>
      <c r="M871" s="17">
        <f>IF(B871="","",IF(G871="","Falta",IF(G871&gt;F871+10/1440,"Atraso",IF(I871&lt;H871,"Saída antecipada","Presente"))))</f>
        <v/>
      </c>
      <c r="N871" s="12" t="n"/>
      <c r="O871" s="18">
        <f>IF(OR(B871="",K871=""),"",K871*24*IFERROR(VLOOKUP(B871,'Cadastro'!$A$2:$H$101,7,FALSE),0))</f>
        <v/>
      </c>
      <c r="P871" s="12" t="n"/>
    </row>
    <row r="872">
      <c r="A872" s="6" t="n"/>
      <c r="B872" s="2" t="n"/>
      <c r="C872" s="7">
        <f>IF(B872="","",IFERROR(VLOOKUP(B872,'Cadastro'!$A$2:$H$101,2,FALSE),"Não localizado"))</f>
        <v/>
      </c>
      <c r="D872" s="7">
        <f>IF(B872="","",IFERROR(VLOOKUP(B872,'Cadastro'!$A$2:$H$101,3,FALSE),""))</f>
        <v/>
      </c>
      <c r="E872" s="7">
        <f>IF(B872="","",IFERROR(VLOOKUP(B872,'Cadastro'!$A$2:$H$101,4,FALSE),""))</f>
        <v/>
      </c>
      <c r="F872" s="8" t="n"/>
      <c r="G872" s="8" t="n"/>
      <c r="H872" s="8" t="n"/>
      <c r="I872" s="8" t="n"/>
      <c r="J872" s="4" t="n"/>
      <c r="K872" s="9">
        <f>IF(OR(B872="",G872="",I872=""),"",IFERROR((I872-G872)-IF(J872="",0,J872/24),""))</f>
        <v/>
      </c>
      <c r="L872" s="10">
        <f>IF(OR(B872="",F872="",G872=""),"",MAX(0,(G872-F872)*1440))</f>
        <v/>
      </c>
      <c r="M872" s="11">
        <f>IF(B872="","",IF(G872="","Falta",IF(G872&gt;F872+10/1440,"Atraso",IF(I872&lt;H872,"Saída antecipada","Presente"))))</f>
        <v/>
      </c>
      <c r="N872" s="12" t="n"/>
      <c r="O872" s="13">
        <f>IF(OR(B872="",K872=""),"",K872*24*IFERROR(VLOOKUP(B872,'Cadastro'!$A$2:$H$101,7,FALSE),0))</f>
        <v/>
      </c>
      <c r="P872" s="12" t="n"/>
    </row>
    <row r="873">
      <c r="A873" s="6" t="n"/>
      <c r="B873" s="2" t="n"/>
      <c r="C873" s="14">
        <f>IF(B873="","",IFERROR(VLOOKUP(B873,'Cadastro'!$A$2:$H$101,2,FALSE),"Não localizado"))</f>
        <v/>
      </c>
      <c r="D873" s="14">
        <f>IF(B873="","",IFERROR(VLOOKUP(B873,'Cadastro'!$A$2:$H$101,3,FALSE),""))</f>
        <v/>
      </c>
      <c r="E873" s="14">
        <f>IF(B873="","",IFERROR(VLOOKUP(B873,'Cadastro'!$A$2:$H$101,4,FALSE),""))</f>
        <v/>
      </c>
      <c r="F873" s="8" t="n"/>
      <c r="G873" s="8" t="n"/>
      <c r="H873" s="8" t="n"/>
      <c r="I873" s="8" t="n"/>
      <c r="J873" s="4" t="n"/>
      <c r="K873" s="15">
        <f>IF(OR(B873="",G873="",I873=""),"",IFERROR((I873-G873)-IF(J873="",0,J873/24),""))</f>
        <v/>
      </c>
      <c r="L873" s="16">
        <f>IF(OR(B873="",F873="",G873=""),"",MAX(0,(G873-F873)*1440))</f>
        <v/>
      </c>
      <c r="M873" s="17">
        <f>IF(B873="","",IF(G873="","Falta",IF(G873&gt;F873+10/1440,"Atraso",IF(I873&lt;H873,"Saída antecipada","Presente"))))</f>
        <v/>
      </c>
      <c r="N873" s="12" t="n"/>
      <c r="O873" s="18">
        <f>IF(OR(B873="",K873=""),"",K873*24*IFERROR(VLOOKUP(B873,'Cadastro'!$A$2:$H$101,7,FALSE),0))</f>
        <v/>
      </c>
      <c r="P873" s="12" t="n"/>
    </row>
    <row r="874">
      <c r="A874" s="6" t="n"/>
      <c r="B874" s="2" t="n"/>
      <c r="C874" s="7">
        <f>IF(B874="","",IFERROR(VLOOKUP(B874,'Cadastro'!$A$2:$H$101,2,FALSE),"Não localizado"))</f>
        <v/>
      </c>
      <c r="D874" s="7">
        <f>IF(B874="","",IFERROR(VLOOKUP(B874,'Cadastro'!$A$2:$H$101,3,FALSE),""))</f>
        <v/>
      </c>
      <c r="E874" s="7">
        <f>IF(B874="","",IFERROR(VLOOKUP(B874,'Cadastro'!$A$2:$H$101,4,FALSE),""))</f>
        <v/>
      </c>
      <c r="F874" s="8" t="n"/>
      <c r="G874" s="8" t="n"/>
      <c r="H874" s="8" t="n"/>
      <c r="I874" s="8" t="n"/>
      <c r="J874" s="4" t="n"/>
      <c r="K874" s="9">
        <f>IF(OR(B874="",G874="",I874=""),"",IFERROR((I874-G874)-IF(J874="",0,J874/24),""))</f>
        <v/>
      </c>
      <c r="L874" s="10">
        <f>IF(OR(B874="",F874="",G874=""),"",MAX(0,(G874-F874)*1440))</f>
        <v/>
      </c>
      <c r="M874" s="11">
        <f>IF(B874="","",IF(G874="","Falta",IF(G874&gt;F874+10/1440,"Atraso",IF(I874&lt;H874,"Saída antecipada","Presente"))))</f>
        <v/>
      </c>
      <c r="N874" s="12" t="n"/>
      <c r="O874" s="13">
        <f>IF(OR(B874="",K874=""),"",K874*24*IFERROR(VLOOKUP(B874,'Cadastro'!$A$2:$H$101,7,FALSE),0))</f>
        <v/>
      </c>
      <c r="P874" s="12" t="n"/>
    </row>
    <row r="875">
      <c r="A875" s="6" t="n"/>
      <c r="B875" s="2" t="n"/>
      <c r="C875" s="14">
        <f>IF(B875="","",IFERROR(VLOOKUP(B875,'Cadastro'!$A$2:$H$101,2,FALSE),"Não localizado"))</f>
        <v/>
      </c>
      <c r="D875" s="14">
        <f>IF(B875="","",IFERROR(VLOOKUP(B875,'Cadastro'!$A$2:$H$101,3,FALSE),""))</f>
        <v/>
      </c>
      <c r="E875" s="14">
        <f>IF(B875="","",IFERROR(VLOOKUP(B875,'Cadastro'!$A$2:$H$101,4,FALSE),""))</f>
        <v/>
      </c>
      <c r="F875" s="8" t="n"/>
      <c r="G875" s="8" t="n"/>
      <c r="H875" s="8" t="n"/>
      <c r="I875" s="8" t="n"/>
      <c r="J875" s="4" t="n"/>
      <c r="K875" s="15">
        <f>IF(OR(B875="",G875="",I875=""),"",IFERROR((I875-G875)-IF(J875="",0,J875/24),""))</f>
        <v/>
      </c>
      <c r="L875" s="16">
        <f>IF(OR(B875="",F875="",G875=""),"",MAX(0,(G875-F875)*1440))</f>
        <v/>
      </c>
      <c r="M875" s="17">
        <f>IF(B875="","",IF(G875="","Falta",IF(G875&gt;F875+10/1440,"Atraso",IF(I875&lt;H875,"Saída antecipada","Presente"))))</f>
        <v/>
      </c>
      <c r="N875" s="12" t="n"/>
      <c r="O875" s="18">
        <f>IF(OR(B875="",K875=""),"",K875*24*IFERROR(VLOOKUP(B875,'Cadastro'!$A$2:$H$101,7,FALSE),0))</f>
        <v/>
      </c>
      <c r="P875" s="12" t="n"/>
    </row>
    <row r="876">
      <c r="A876" s="6" t="n"/>
      <c r="B876" s="2" t="n"/>
      <c r="C876" s="7">
        <f>IF(B876="","",IFERROR(VLOOKUP(B876,'Cadastro'!$A$2:$H$101,2,FALSE),"Não localizado"))</f>
        <v/>
      </c>
      <c r="D876" s="7">
        <f>IF(B876="","",IFERROR(VLOOKUP(B876,'Cadastro'!$A$2:$H$101,3,FALSE),""))</f>
        <v/>
      </c>
      <c r="E876" s="7">
        <f>IF(B876="","",IFERROR(VLOOKUP(B876,'Cadastro'!$A$2:$H$101,4,FALSE),""))</f>
        <v/>
      </c>
      <c r="F876" s="8" t="n"/>
      <c r="G876" s="8" t="n"/>
      <c r="H876" s="8" t="n"/>
      <c r="I876" s="8" t="n"/>
      <c r="J876" s="4" t="n"/>
      <c r="K876" s="9">
        <f>IF(OR(B876="",G876="",I876=""),"",IFERROR((I876-G876)-IF(J876="",0,J876/24),""))</f>
        <v/>
      </c>
      <c r="L876" s="10">
        <f>IF(OR(B876="",F876="",G876=""),"",MAX(0,(G876-F876)*1440))</f>
        <v/>
      </c>
      <c r="M876" s="11">
        <f>IF(B876="","",IF(G876="","Falta",IF(G876&gt;F876+10/1440,"Atraso",IF(I876&lt;H876,"Saída antecipada","Presente"))))</f>
        <v/>
      </c>
      <c r="N876" s="12" t="n"/>
      <c r="O876" s="13">
        <f>IF(OR(B876="",K876=""),"",K876*24*IFERROR(VLOOKUP(B876,'Cadastro'!$A$2:$H$101,7,FALSE),0))</f>
        <v/>
      </c>
      <c r="P876" s="12" t="n"/>
    </row>
    <row r="877">
      <c r="A877" s="6" t="n"/>
      <c r="B877" s="2" t="n"/>
      <c r="C877" s="14">
        <f>IF(B877="","",IFERROR(VLOOKUP(B877,'Cadastro'!$A$2:$H$101,2,FALSE),"Não localizado"))</f>
        <v/>
      </c>
      <c r="D877" s="14">
        <f>IF(B877="","",IFERROR(VLOOKUP(B877,'Cadastro'!$A$2:$H$101,3,FALSE),""))</f>
        <v/>
      </c>
      <c r="E877" s="14">
        <f>IF(B877="","",IFERROR(VLOOKUP(B877,'Cadastro'!$A$2:$H$101,4,FALSE),""))</f>
        <v/>
      </c>
      <c r="F877" s="8" t="n"/>
      <c r="G877" s="8" t="n"/>
      <c r="H877" s="8" t="n"/>
      <c r="I877" s="8" t="n"/>
      <c r="J877" s="4" t="n"/>
      <c r="K877" s="15">
        <f>IF(OR(B877="",G877="",I877=""),"",IFERROR((I877-G877)-IF(J877="",0,J877/24),""))</f>
        <v/>
      </c>
      <c r="L877" s="16">
        <f>IF(OR(B877="",F877="",G877=""),"",MAX(0,(G877-F877)*1440))</f>
        <v/>
      </c>
      <c r="M877" s="17">
        <f>IF(B877="","",IF(G877="","Falta",IF(G877&gt;F877+10/1440,"Atraso",IF(I877&lt;H877,"Saída antecipada","Presente"))))</f>
        <v/>
      </c>
      <c r="N877" s="12" t="n"/>
      <c r="O877" s="18">
        <f>IF(OR(B877="",K877=""),"",K877*24*IFERROR(VLOOKUP(B877,'Cadastro'!$A$2:$H$101,7,FALSE),0))</f>
        <v/>
      </c>
      <c r="P877" s="12" t="n"/>
    </row>
    <row r="878">
      <c r="A878" s="6" t="n"/>
      <c r="B878" s="2" t="n"/>
      <c r="C878" s="7">
        <f>IF(B878="","",IFERROR(VLOOKUP(B878,'Cadastro'!$A$2:$H$101,2,FALSE),"Não localizado"))</f>
        <v/>
      </c>
      <c r="D878" s="7">
        <f>IF(B878="","",IFERROR(VLOOKUP(B878,'Cadastro'!$A$2:$H$101,3,FALSE),""))</f>
        <v/>
      </c>
      <c r="E878" s="7">
        <f>IF(B878="","",IFERROR(VLOOKUP(B878,'Cadastro'!$A$2:$H$101,4,FALSE),""))</f>
        <v/>
      </c>
      <c r="F878" s="8" t="n"/>
      <c r="G878" s="8" t="n"/>
      <c r="H878" s="8" t="n"/>
      <c r="I878" s="8" t="n"/>
      <c r="J878" s="4" t="n"/>
      <c r="K878" s="9">
        <f>IF(OR(B878="",G878="",I878=""),"",IFERROR((I878-G878)-IF(J878="",0,J878/24),""))</f>
        <v/>
      </c>
      <c r="L878" s="10">
        <f>IF(OR(B878="",F878="",G878=""),"",MAX(0,(G878-F878)*1440))</f>
        <v/>
      </c>
      <c r="M878" s="11">
        <f>IF(B878="","",IF(G878="","Falta",IF(G878&gt;F878+10/1440,"Atraso",IF(I878&lt;H878,"Saída antecipada","Presente"))))</f>
        <v/>
      </c>
      <c r="N878" s="12" t="n"/>
      <c r="O878" s="13">
        <f>IF(OR(B878="",K878=""),"",K878*24*IFERROR(VLOOKUP(B878,'Cadastro'!$A$2:$H$101,7,FALSE),0))</f>
        <v/>
      </c>
      <c r="P878" s="12" t="n"/>
    </row>
    <row r="879">
      <c r="A879" s="6" t="n"/>
      <c r="B879" s="2" t="n"/>
      <c r="C879" s="14">
        <f>IF(B879="","",IFERROR(VLOOKUP(B879,'Cadastro'!$A$2:$H$101,2,FALSE),"Não localizado"))</f>
        <v/>
      </c>
      <c r="D879" s="14">
        <f>IF(B879="","",IFERROR(VLOOKUP(B879,'Cadastro'!$A$2:$H$101,3,FALSE),""))</f>
        <v/>
      </c>
      <c r="E879" s="14">
        <f>IF(B879="","",IFERROR(VLOOKUP(B879,'Cadastro'!$A$2:$H$101,4,FALSE),""))</f>
        <v/>
      </c>
      <c r="F879" s="8" t="n"/>
      <c r="G879" s="8" t="n"/>
      <c r="H879" s="8" t="n"/>
      <c r="I879" s="8" t="n"/>
      <c r="J879" s="4" t="n"/>
      <c r="K879" s="15">
        <f>IF(OR(B879="",G879="",I879=""),"",IFERROR((I879-G879)-IF(J879="",0,J879/24),""))</f>
        <v/>
      </c>
      <c r="L879" s="16">
        <f>IF(OR(B879="",F879="",G879=""),"",MAX(0,(G879-F879)*1440))</f>
        <v/>
      </c>
      <c r="M879" s="17">
        <f>IF(B879="","",IF(G879="","Falta",IF(G879&gt;F879+10/1440,"Atraso",IF(I879&lt;H879,"Saída antecipada","Presente"))))</f>
        <v/>
      </c>
      <c r="N879" s="12" t="n"/>
      <c r="O879" s="18">
        <f>IF(OR(B879="",K879=""),"",K879*24*IFERROR(VLOOKUP(B879,'Cadastro'!$A$2:$H$101,7,FALSE),0))</f>
        <v/>
      </c>
      <c r="P879" s="12" t="n"/>
    </row>
    <row r="880">
      <c r="A880" s="6" t="n"/>
      <c r="B880" s="2" t="n"/>
      <c r="C880" s="7">
        <f>IF(B880="","",IFERROR(VLOOKUP(B880,'Cadastro'!$A$2:$H$101,2,FALSE),"Não localizado"))</f>
        <v/>
      </c>
      <c r="D880" s="7">
        <f>IF(B880="","",IFERROR(VLOOKUP(B880,'Cadastro'!$A$2:$H$101,3,FALSE),""))</f>
        <v/>
      </c>
      <c r="E880" s="7">
        <f>IF(B880="","",IFERROR(VLOOKUP(B880,'Cadastro'!$A$2:$H$101,4,FALSE),""))</f>
        <v/>
      </c>
      <c r="F880" s="8" t="n"/>
      <c r="G880" s="8" t="n"/>
      <c r="H880" s="8" t="n"/>
      <c r="I880" s="8" t="n"/>
      <c r="J880" s="4" t="n"/>
      <c r="K880" s="9">
        <f>IF(OR(B880="",G880="",I880=""),"",IFERROR((I880-G880)-IF(J880="",0,J880/24),""))</f>
        <v/>
      </c>
      <c r="L880" s="10">
        <f>IF(OR(B880="",F880="",G880=""),"",MAX(0,(G880-F880)*1440))</f>
        <v/>
      </c>
      <c r="M880" s="11">
        <f>IF(B880="","",IF(G880="","Falta",IF(G880&gt;F880+10/1440,"Atraso",IF(I880&lt;H880,"Saída antecipada","Presente"))))</f>
        <v/>
      </c>
      <c r="N880" s="12" t="n"/>
      <c r="O880" s="13">
        <f>IF(OR(B880="",K880=""),"",K880*24*IFERROR(VLOOKUP(B880,'Cadastro'!$A$2:$H$101,7,FALSE),0))</f>
        <v/>
      </c>
      <c r="P880" s="12" t="n"/>
    </row>
    <row r="881">
      <c r="A881" s="6" t="n"/>
      <c r="B881" s="2" t="n"/>
      <c r="C881" s="14">
        <f>IF(B881="","",IFERROR(VLOOKUP(B881,'Cadastro'!$A$2:$H$101,2,FALSE),"Não localizado"))</f>
        <v/>
      </c>
      <c r="D881" s="14">
        <f>IF(B881="","",IFERROR(VLOOKUP(B881,'Cadastro'!$A$2:$H$101,3,FALSE),""))</f>
        <v/>
      </c>
      <c r="E881" s="14">
        <f>IF(B881="","",IFERROR(VLOOKUP(B881,'Cadastro'!$A$2:$H$101,4,FALSE),""))</f>
        <v/>
      </c>
      <c r="F881" s="8" t="n"/>
      <c r="G881" s="8" t="n"/>
      <c r="H881" s="8" t="n"/>
      <c r="I881" s="8" t="n"/>
      <c r="J881" s="4" t="n"/>
      <c r="K881" s="15">
        <f>IF(OR(B881="",G881="",I881=""),"",IFERROR((I881-G881)-IF(J881="",0,J881/24),""))</f>
        <v/>
      </c>
      <c r="L881" s="16">
        <f>IF(OR(B881="",F881="",G881=""),"",MAX(0,(G881-F881)*1440))</f>
        <v/>
      </c>
      <c r="M881" s="17">
        <f>IF(B881="","",IF(G881="","Falta",IF(G881&gt;F881+10/1440,"Atraso",IF(I881&lt;H881,"Saída antecipada","Presente"))))</f>
        <v/>
      </c>
      <c r="N881" s="12" t="n"/>
      <c r="O881" s="18">
        <f>IF(OR(B881="",K881=""),"",K881*24*IFERROR(VLOOKUP(B881,'Cadastro'!$A$2:$H$101,7,FALSE),0))</f>
        <v/>
      </c>
      <c r="P881" s="12" t="n"/>
    </row>
    <row r="882">
      <c r="A882" s="6" t="n"/>
      <c r="B882" s="2" t="n"/>
      <c r="C882" s="7">
        <f>IF(B882="","",IFERROR(VLOOKUP(B882,'Cadastro'!$A$2:$H$101,2,FALSE),"Não localizado"))</f>
        <v/>
      </c>
      <c r="D882" s="7">
        <f>IF(B882="","",IFERROR(VLOOKUP(B882,'Cadastro'!$A$2:$H$101,3,FALSE),""))</f>
        <v/>
      </c>
      <c r="E882" s="7">
        <f>IF(B882="","",IFERROR(VLOOKUP(B882,'Cadastro'!$A$2:$H$101,4,FALSE),""))</f>
        <v/>
      </c>
      <c r="F882" s="8" t="n"/>
      <c r="G882" s="8" t="n"/>
      <c r="H882" s="8" t="n"/>
      <c r="I882" s="8" t="n"/>
      <c r="J882" s="4" t="n"/>
      <c r="K882" s="9">
        <f>IF(OR(B882="",G882="",I882=""),"",IFERROR((I882-G882)-IF(J882="",0,J882/24),""))</f>
        <v/>
      </c>
      <c r="L882" s="10">
        <f>IF(OR(B882="",F882="",G882=""),"",MAX(0,(G882-F882)*1440))</f>
        <v/>
      </c>
      <c r="M882" s="11">
        <f>IF(B882="","",IF(G882="","Falta",IF(G882&gt;F882+10/1440,"Atraso",IF(I882&lt;H882,"Saída antecipada","Presente"))))</f>
        <v/>
      </c>
      <c r="N882" s="12" t="n"/>
      <c r="O882" s="13">
        <f>IF(OR(B882="",K882=""),"",K882*24*IFERROR(VLOOKUP(B882,'Cadastro'!$A$2:$H$101,7,FALSE),0))</f>
        <v/>
      </c>
      <c r="P882" s="12" t="n"/>
    </row>
    <row r="883">
      <c r="A883" s="6" t="n"/>
      <c r="B883" s="2" t="n"/>
      <c r="C883" s="14">
        <f>IF(B883="","",IFERROR(VLOOKUP(B883,'Cadastro'!$A$2:$H$101,2,FALSE),"Não localizado"))</f>
        <v/>
      </c>
      <c r="D883" s="14">
        <f>IF(B883="","",IFERROR(VLOOKUP(B883,'Cadastro'!$A$2:$H$101,3,FALSE),""))</f>
        <v/>
      </c>
      <c r="E883" s="14">
        <f>IF(B883="","",IFERROR(VLOOKUP(B883,'Cadastro'!$A$2:$H$101,4,FALSE),""))</f>
        <v/>
      </c>
      <c r="F883" s="8" t="n"/>
      <c r="G883" s="8" t="n"/>
      <c r="H883" s="8" t="n"/>
      <c r="I883" s="8" t="n"/>
      <c r="J883" s="4" t="n"/>
      <c r="K883" s="15">
        <f>IF(OR(B883="",G883="",I883=""),"",IFERROR((I883-G883)-IF(J883="",0,J883/24),""))</f>
        <v/>
      </c>
      <c r="L883" s="16">
        <f>IF(OR(B883="",F883="",G883=""),"",MAX(0,(G883-F883)*1440))</f>
        <v/>
      </c>
      <c r="M883" s="17">
        <f>IF(B883="","",IF(G883="","Falta",IF(G883&gt;F883+10/1440,"Atraso",IF(I883&lt;H883,"Saída antecipada","Presente"))))</f>
        <v/>
      </c>
      <c r="N883" s="12" t="n"/>
      <c r="O883" s="18">
        <f>IF(OR(B883="",K883=""),"",K883*24*IFERROR(VLOOKUP(B883,'Cadastro'!$A$2:$H$101,7,FALSE),0))</f>
        <v/>
      </c>
      <c r="P883" s="12" t="n"/>
    </row>
    <row r="884">
      <c r="A884" s="6" t="n"/>
      <c r="B884" s="2" t="n"/>
      <c r="C884" s="7">
        <f>IF(B884="","",IFERROR(VLOOKUP(B884,'Cadastro'!$A$2:$H$101,2,FALSE),"Não localizado"))</f>
        <v/>
      </c>
      <c r="D884" s="7">
        <f>IF(B884="","",IFERROR(VLOOKUP(B884,'Cadastro'!$A$2:$H$101,3,FALSE),""))</f>
        <v/>
      </c>
      <c r="E884" s="7">
        <f>IF(B884="","",IFERROR(VLOOKUP(B884,'Cadastro'!$A$2:$H$101,4,FALSE),""))</f>
        <v/>
      </c>
      <c r="F884" s="8" t="n"/>
      <c r="G884" s="8" t="n"/>
      <c r="H884" s="8" t="n"/>
      <c r="I884" s="8" t="n"/>
      <c r="J884" s="4" t="n"/>
      <c r="K884" s="9">
        <f>IF(OR(B884="",G884="",I884=""),"",IFERROR((I884-G884)-IF(J884="",0,J884/24),""))</f>
        <v/>
      </c>
      <c r="L884" s="10">
        <f>IF(OR(B884="",F884="",G884=""),"",MAX(0,(G884-F884)*1440))</f>
        <v/>
      </c>
      <c r="M884" s="11">
        <f>IF(B884="","",IF(G884="","Falta",IF(G884&gt;F884+10/1440,"Atraso",IF(I884&lt;H884,"Saída antecipada","Presente"))))</f>
        <v/>
      </c>
      <c r="N884" s="12" t="n"/>
      <c r="O884" s="13">
        <f>IF(OR(B884="",K884=""),"",K884*24*IFERROR(VLOOKUP(B884,'Cadastro'!$A$2:$H$101,7,FALSE),0))</f>
        <v/>
      </c>
      <c r="P884" s="12" t="n"/>
    </row>
    <row r="885">
      <c r="A885" s="6" t="n"/>
      <c r="B885" s="2" t="n"/>
      <c r="C885" s="14">
        <f>IF(B885="","",IFERROR(VLOOKUP(B885,'Cadastro'!$A$2:$H$101,2,FALSE),"Não localizado"))</f>
        <v/>
      </c>
      <c r="D885" s="14">
        <f>IF(B885="","",IFERROR(VLOOKUP(B885,'Cadastro'!$A$2:$H$101,3,FALSE),""))</f>
        <v/>
      </c>
      <c r="E885" s="14">
        <f>IF(B885="","",IFERROR(VLOOKUP(B885,'Cadastro'!$A$2:$H$101,4,FALSE),""))</f>
        <v/>
      </c>
      <c r="F885" s="8" t="n"/>
      <c r="G885" s="8" t="n"/>
      <c r="H885" s="8" t="n"/>
      <c r="I885" s="8" t="n"/>
      <c r="J885" s="4" t="n"/>
      <c r="K885" s="15">
        <f>IF(OR(B885="",G885="",I885=""),"",IFERROR((I885-G885)-IF(J885="",0,J885/24),""))</f>
        <v/>
      </c>
      <c r="L885" s="16">
        <f>IF(OR(B885="",F885="",G885=""),"",MAX(0,(G885-F885)*1440))</f>
        <v/>
      </c>
      <c r="M885" s="17">
        <f>IF(B885="","",IF(G885="","Falta",IF(G885&gt;F885+10/1440,"Atraso",IF(I885&lt;H885,"Saída antecipada","Presente"))))</f>
        <v/>
      </c>
      <c r="N885" s="12" t="n"/>
      <c r="O885" s="18">
        <f>IF(OR(B885="",K885=""),"",K885*24*IFERROR(VLOOKUP(B885,'Cadastro'!$A$2:$H$101,7,FALSE),0))</f>
        <v/>
      </c>
      <c r="P885" s="12" t="n"/>
    </row>
    <row r="886">
      <c r="A886" s="6" t="n"/>
      <c r="B886" s="2" t="n"/>
      <c r="C886" s="7">
        <f>IF(B886="","",IFERROR(VLOOKUP(B886,'Cadastro'!$A$2:$H$101,2,FALSE),"Não localizado"))</f>
        <v/>
      </c>
      <c r="D886" s="7">
        <f>IF(B886="","",IFERROR(VLOOKUP(B886,'Cadastro'!$A$2:$H$101,3,FALSE),""))</f>
        <v/>
      </c>
      <c r="E886" s="7">
        <f>IF(B886="","",IFERROR(VLOOKUP(B886,'Cadastro'!$A$2:$H$101,4,FALSE),""))</f>
        <v/>
      </c>
      <c r="F886" s="8" t="n"/>
      <c r="G886" s="8" t="n"/>
      <c r="H886" s="8" t="n"/>
      <c r="I886" s="8" t="n"/>
      <c r="J886" s="4" t="n"/>
      <c r="K886" s="9">
        <f>IF(OR(B886="",G886="",I886=""),"",IFERROR((I886-G886)-IF(J886="",0,J886/24),""))</f>
        <v/>
      </c>
      <c r="L886" s="10">
        <f>IF(OR(B886="",F886="",G886=""),"",MAX(0,(G886-F886)*1440))</f>
        <v/>
      </c>
      <c r="M886" s="11">
        <f>IF(B886="","",IF(G886="","Falta",IF(G886&gt;F886+10/1440,"Atraso",IF(I886&lt;H886,"Saída antecipada","Presente"))))</f>
        <v/>
      </c>
      <c r="N886" s="12" t="n"/>
      <c r="O886" s="13">
        <f>IF(OR(B886="",K886=""),"",K886*24*IFERROR(VLOOKUP(B886,'Cadastro'!$A$2:$H$101,7,FALSE),0))</f>
        <v/>
      </c>
      <c r="P886" s="12" t="n"/>
    </row>
    <row r="887">
      <c r="A887" s="6" t="n"/>
      <c r="B887" s="2" t="n"/>
      <c r="C887" s="14">
        <f>IF(B887="","",IFERROR(VLOOKUP(B887,'Cadastro'!$A$2:$H$101,2,FALSE),"Não localizado"))</f>
        <v/>
      </c>
      <c r="D887" s="14">
        <f>IF(B887="","",IFERROR(VLOOKUP(B887,'Cadastro'!$A$2:$H$101,3,FALSE),""))</f>
        <v/>
      </c>
      <c r="E887" s="14">
        <f>IF(B887="","",IFERROR(VLOOKUP(B887,'Cadastro'!$A$2:$H$101,4,FALSE),""))</f>
        <v/>
      </c>
      <c r="F887" s="8" t="n"/>
      <c r="G887" s="8" t="n"/>
      <c r="H887" s="8" t="n"/>
      <c r="I887" s="8" t="n"/>
      <c r="J887" s="4" t="n"/>
      <c r="K887" s="15">
        <f>IF(OR(B887="",G887="",I887=""),"",IFERROR((I887-G887)-IF(J887="",0,J887/24),""))</f>
        <v/>
      </c>
      <c r="L887" s="16">
        <f>IF(OR(B887="",F887="",G887=""),"",MAX(0,(G887-F887)*1440))</f>
        <v/>
      </c>
      <c r="M887" s="17">
        <f>IF(B887="","",IF(G887="","Falta",IF(G887&gt;F887+10/1440,"Atraso",IF(I887&lt;H887,"Saída antecipada","Presente"))))</f>
        <v/>
      </c>
      <c r="N887" s="12" t="n"/>
      <c r="O887" s="18">
        <f>IF(OR(B887="",K887=""),"",K887*24*IFERROR(VLOOKUP(B887,'Cadastro'!$A$2:$H$101,7,FALSE),0))</f>
        <v/>
      </c>
      <c r="P887" s="12" t="n"/>
    </row>
    <row r="888">
      <c r="A888" s="6" t="n"/>
      <c r="B888" s="2" t="n"/>
      <c r="C888" s="7">
        <f>IF(B888="","",IFERROR(VLOOKUP(B888,'Cadastro'!$A$2:$H$101,2,FALSE),"Não localizado"))</f>
        <v/>
      </c>
      <c r="D888" s="7">
        <f>IF(B888="","",IFERROR(VLOOKUP(B888,'Cadastro'!$A$2:$H$101,3,FALSE),""))</f>
        <v/>
      </c>
      <c r="E888" s="7">
        <f>IF(B888="","",IFERROR(VLOOKUP(B888,'Cadastro'!$A$2:$H$101,4,FALSE),""))</f>
        <v/>
      </c>
      <c r="F888" s="8" t="n"/>
      <c r="G888" s="8" t="n"/>
      <c r="H888" s="8" t="n"/>
      <c r="I888" s="8" t="n"/>
      <c r="J888" s="4" t="n"/>
      <c r="K888" s="9">
        <f>IF(OR(B888="",G888="",I888=""),"",IFERROR((I888-G888)-IF(J888="",0,J888/24),""))</f>
        <v/>
      </c>
      <c r="L888" s="10">
        <f>IF(OR(B888="",F888="",G888=""),"",MAX(0,(G888-F888)*1440))</f>
        <v/>
      </c>
      <c r="M888" s="11">
        <f>IF(B888="","",IF(G888="","Falta",IF(G888&gt;F888+10/1440,"Atraso",IF(I888&lt;H888,"Saída antecipada","Presente"))))</f>
        <v/>
      </c>
      <c r="N888" s="12" t="n"/>
      <c r="O888" s="13">
        <f>IF(OR(B888="",K888=""),"",K888*24*IFERROR(VLOOKUP(B888,'Cadastro'!$A$2:$H$101,7,FALSE),0))</f>
        <v/>
      </c>
      <c r="P888" s="12" t="n"/>
    </row>
    <row r="889">
      <c r="A889" s="6" t="n"/>
      <c r="B889" s="2" t="n"/>
      <c r="C889" s="14">
        <f>IF(B889="","",IFERROR(VLOOKUP(B889,'Cadastro'!$A$2:$H$101,2,FALSE),"Não localizado"))</f>
        <v/>
      </c>
      <c r="D889" s="14">
        <f>IF(B889="","",IFERROR(VLOOKUP(B889,'Cadastro'!$A$2:$H$101,3,FALSE),""))</f>
        <v/>
      </c>
      <c r="E889" s="14">
        <f>IF(B889="","",IFERROR(VLOOKUP(B889,'Cadastro'!$A$2:$H$101,4,FALSE),""))</f>
        <v/>
      </c>
      <c r="F889" s="8" t="n"/>
      <c r="G889" s="8" t="n"/>
      <c r="H889" s="8" t="n"/>
      <c r="I889" s="8" t="n"/>
      <c r="J889" s="4" t="n"/>
      <c r="K889" s="15">
        <f>IF(OR(B889="",G889="",I889=""),"",IFERROR((I889-G889)-IF(J889="",0,J889/24),""))</f>
        <v/>
      </c>
      <c r="L889" s="16">
        <f>IF(OR(B889="",F889="",G889=""),"",MAX(0,(G889-F889)*1440))</f>
        <v/>
      </c>
      <c r="M889" s="17">
        <f>IF(B889="","",IF(G889="","Falta",IF(G889&gt;F889+10/1440,"Atraso",IF(I889&lt;H889,"Saída antecipada","Presente"))))</f>
        <v/>
      </c>
      <c r="N889" s="12" t="n"/>
      <c r="O889" s="18">
        <f>IF(OR(B889="",K889=""),"",K889*24*IFERROR(VLOOKUP(B889,'Cadastro'!$A$2:$H$101,7,FALSE),0))</f>
        <v/>
      </c>
      <c r="P889" s="12" t="n"/>
    </row>
    <row r="890">
      <c r="A890" s="6" t="n"/>
      <c r="B890" s="2" t="n"/>
      <c r="C890" s="7">
        <f>IF(B890="","",IFERROR(VLOOKUP(B890,'Cadastro'!$A$2:$H$101,2,FALSE),"Não localizado"))</f>
        <v/>
      </c>
      <c r="D890" s="7">
        <f>IF(B890="","",IFERROR(VLOOKUP(B890,'Cadastro'!$A$2:$H$101,3,FALSE),""))</f>
        <v/>
      </c>
      <c r="E890" s="7">
        <f>IF(B890="","",IFERROR(VLOOKUP(B890,'Cadastro'!$A$2:$H$101,4,FALSE),""))</f>
        <v/>
      </c>
      <c r="F890" s="8" t="n"/>
      <c r="G890" s="8" t="n"/>
      <c r="H890" s="8" t="n"/>
      <c r="I890" s="8" t="n"/>
      <c r="J890" s="4" t="n"/>
      <c r="K890" s="9">
        <f>IF(OR(B890="",G890="",I890=""),"",IFERROR((I890-G890)-IF(J890="",0,J890/24),""))</f>
        <v/>
      </c>
      <c r="L890" s="10">
        <f>IF(OR(B890="",F890="",G890=""),"",MAX(0,(G890-F890)*1440))</f>
        <v/>
      </c>
      <c r="M890" s="11">
        <f>IF(B890="","",IF(G890="","Falta",IF(G890&gt;F890+10/1440,"Atraso",IF(I890&lt;H890,"Saída antecipada","Presente"))))</f>
        <v/>
      </c>
      <c r="N890" s="12" t="n"/>
      <c r="O890" s="13">
        <f>IF(OR(B890="",K890=""),"",K890*24*IFERROR(VLOOKUP(B890,'Cadastro'!$A$2:$H$101,7,FALSE),0))</f>
        <v/>
      </c>
      <c r="P890" s="12" t="n"/>
    </row>
    <row r="891">
      <c r="A891" s="6" t="n"/>
      <c r="B891" s="2" t="n"/>
      <c r="C891" s="14">
        <f>IF(B891="","",IFERROR(VLOOKUP(B891,'Cadastro'!$A$2:$H$101,2,FALSE),"Não localizado"))</f>
        <v/>
      </c>
      <c r="D891" s="14">
        <f>IF(B891="","",IFERROR(VLOOKUP(B891,'Cadastro'!$A$2:$H$101,3,FALSE),""))</f>
        <v/>
      </c>
      <c r="E891" s="14">
        <f>IF(B891="","",IFERROR(VLOOKUP(B891,'Cadastro'!$A$2:$H$101,4,FALSE),""))</f>
        <v/>
      </c>
      <c r="F891" s="8" t="n"/>
      <c r="G891" s="8" t="n"/>
      <c r="H891" s="8" t="n"/>
      <c r="I891" s="8" t="n"/>
      <c r="J891" s="4" t="n"/>
      <c r="K891" s="15">
        <f>IF(OR(B891="",G891="",I891=""),"",IFERROR((I891-G891)-IF(J891="",0,J891/24),""))</f>
        <v/>
      </c>
      <c r="L891" s="16">
        <f>IF(OR(B891="",F891="",G891=""),"",MAX(0,(G891-F891)*1440))</f>
        <v/>
      </c>
      <c r="M891" s="17">
        <f>IF(B891="","",IF(G891="","Falta",IF(G891&gt;F891+10/1440,"Atraso",IF(I891&lt;H891,"Saída antecipada","Presente"))))</f>
        <v/>
      </c>
      <c r="N891" s="12" t="n"/>
      <c r="O891" s="18">
        <f>IF(OR(B891="",K891=""),"",K891*24*IFERROR(VLOOKUP(B891,'Cadastro'!$A$2:$H$101,7,FALSE),0))</f>
        <v/>
      </c>
      <c r="P891" s="12" t="n"/>
    </row>
    <row r="892">
      <c r="A892" s="6" t="n"/>
      <c r="B892" s="2" t="n"/>
      <c r="C892" s="7">
        <f>IF(B892="","",IFERROR(VLOOKUP(B892,'Cadastro'!$A$2:$H$101,2,FALSE),"Não localizado"))</f>
        <v/>
      </c>
      <c r="D892" s="7">
        <f>IF(B892="","",IFERROR(VLOOKUP(B892,'Cadastro'!$A$2:$H$101,3,FALSE),""))</f>
        <v/>
      </c>
      <c r="E892" s="7">
        <f>IF(B892="","",IFERROR(VLOOKUP(B892,'Cadastro'!$A$2:$H$101,4,FALSE),""))</f>
        <v/>
      </c>
      <c r="F892" s="8" t="n"/>
      <c r="G892" s="8" t="n"/>
      <c r="H892" s="8" t="n"/>
      <c r="I892" s="8" t="n"/>
      <c r="J892" s="4" t="n"/>
      <c r="K892" s="9">
        <f>IF(OR(B892="",G892="",I892=""),"",IFERROR((I892-G892)-IF(J892="",0,J892/24),""))</f>
        <v/>
      </c>
      <c r="L892" s="10">
        <f>IF(OR(B892="",F892="",G892=""),"",MAX(0,(G892-F892)*1440))</f>
        <v/>
      </c>
      <c r="M892" s="11">
        <f>IF(B892="","",IF(G892="","Falta",IF(G892&gt;F892+10/1440,"Atraso",IF(I892&lt;H892,"Saída antecipada","Presente"))))</f>
        <v/>
      </c>
      <c r="N892" s="12" t="n"/>
      <c r="O892" s="13">
        <f>IF(OR(B892="",K892=""),"",K892*24*IFERROR(VLOOKUP(B892,'Cadastro'!$A$2:$H$101,7,FALSE),0))</f>
        <v/>
      </c>
      <c r="P892" s="12" t="n"/>
    </row>
    <row r="893">
      <c r="A893" s="6" t="n"/>
      <c r="B893" s="2" t="n"/>
      <c r="C893" s="14">
        <f>IF(B893="","",IFERROR(VLOOKUP(B893,'Cadastro'!$A$2:$H$101,2,FALSE),"Não localizado"))</f>
        <v/>
      </c>
      <c r="D893" s="14">
        <f>IF(B893="","",IFERROR(VLOOKUP(B893,'Cadastro'!$A$2:$H$101,3,FALSE),""))</f>
        <v/>
      </c>
      <c r="E893" s="14">
        <f>IF(B893="","",IFERROR(VLOOKUP(B893,'Cadastro'!$A$2:$H$101,4,FALSE),""))</f>
        <v/>
      </c>
      <c r="F893" s="8" t="n"/>
      <c r="G893" s="8" t="n"/>
      <c r="H893" s="8" t="n"/>
      <c r="I893" s="8" t="n"/>
      <c r="J893" s="4" t="n"/>
      <c r="K893" s="15">
        <f>IF(OR(B893="",G893="",I893=""),"",IFERROR((I893-G893)-IF(J893="",0,J893/24),""))</f>
        <v/>
      </c>
      <c r="L893" s="16">
        <f>IF(OR(B893="",F893="",G893=""),"",MAX(0,(G893-F893)*1440))</f>
        <v/>
      </c>
      <c r="M893" s="17">
        <f>IF(B893="","",IF(G893="","Falta",IF(G893&gt;F893+10/1440,"Atraso",IF(I893&lt;H893,"Saída antecipada","Presente"))))</f>
        <v/>
      </c>
      <c r="N893" s="12" t="n"/>
      <c r="O893" s="18">
        <f>IF(OR(B893="",K893=""),"",K893*24*IFERROR(VLOOKUP(B893,'Cadastro'!$A$2:$H$101,7,FALSE),0))</f>
        <v/>
      </c>
      <c r="P893" s="12" t="n"/>
    </row>
    <row r="894">
      <c r="A894" s="6" t="n"/>
      <c r="B894" s="2" t="n"/>
      <c r="C894" s="7">
        <f>IF(B894="","",IFERROR(VLOOKUP(B894,'Cadastro'!$A$2:$H$101,2,FALSE),"Não localizado"))</f>
        <v/>
      </c>
      <c r="D894" s="7">
        <f>IF(B894="","",IFERROR(VLOOKUP(B894,'Cadastro'!$A$2:$H$101,3,FALSE),""))</f>
        <v/>
      </c>
      <c r="E894" s="7">
        <f>IF(B894="","",IFERROR(VLOOKUP(B894,'Cadastro'!$A$2:$H$101,4,FALSE),""))</f>
        <v/>
      </c>
      <c r="F894" s="8" t="n"/>
      <c r="G894" s="8" t="n"/>
      <c r="H894" s="8" t="n"/>
      <c r="I894" s="8" t="n"/>
      <c r="J894" s="4" t="n"/>
      <c r="K894" s="9">
        <f>IF(OR(B894="",G894="",I894=""),"",IFERROR((I894-G894)-IF(J894="",0,J894/24),""))</f>
        <v/>
      </c>
      <c r="L894" s="10">
        <f>IF(OR(B894="",F894="",G894=""),"",MAX(0,(G894-F894)*1440))</f>
        <v/>
      </c>
      <c r="M894" s="11">
        <f>IF(B894="","",IF(G894="","Falta",IF(G894&gt;F894+10/1440,"Atraso",IF(I894&lt;H894,"Saída antecipada","Presente"))))</f>
        <v/>
      </c>
      <c r="N894" s="12" t="n"/>
      <c r="O894" s="13">
        <f>IF(OR(B894="",K894=""),"",K894*24*IFERROR(VLOOKUP(B894,'Cadastro'!$A$2:$H$101,7,FALSE),0))</f>
        <v/>
      </c>
      <c r="P894" s="12" t="n"/>
    </row>
    <row r="895">
      <c r="A895" s="6" t="n"/>
      <c r="B895" s="2" t="n"/>
      <c r="C895" s="14">
        <f>IF(B895="","",IFERROR(VLOOKUP(B895,'Cadastro'!$A$2:$H$101,2,FALSE),"Não localizado"))</f>
        <v/>
      </c>
      <c r="D895" s="14">
        <f>IF(B895="","",IFERROR(VLOOKUP(B895,'Cadastro'!$A$2:$H$101,3,FALSE),""))</f>
        <v/>
      </c>
      <c r="E895" s="14">
        <f>IF(B895="","",IFERROR(VLOOKUP(B895,'Cadastro'!$A$2:$H$101,4,FALSE),""))</f>
        <v/>
      </c>
      <c r="F895" s="8" t="n"/>
      <c r="G895" s="8" t="n"/>
      <c r="H895" s="8" t="n"/>
      <c r="I895" s="8" t="n"/>
      <c r="J895" s="4" t="n"/>
      <c r="K895" s="15">
        <f>IF(OR(B895="",G895="",I895=""),"",IFERROR((I895-G895)-IF(J895="",0,J895/24),""))</f>
        <v/>
      </c>
      <c r="L895" s="16">
        <f>IF(OR(B895="",F895="",G895=""),"",MAX(0,(G895-F895)*1440))</f>
        <v/>
      </c>
      <c r="M895" s="17">
        <f>IF(B895="","",IF(G895="","Falta",IF(G895&gt;F895+10/1440,"Atraso",IF(I895&lt;H895,"Saída antecipada","Presente"))))</f>
        <v/>
      </c>
      <c r="N895" s="12" t="n"/>
      <c r="O895" s="18">
        <f>IF(OR(B895="",K895=""),"",K895*24*IFERROR(VLOOKUP(B895,'Cadastro'!$A$2:$H$101,7,FALSE),0))</f>
        <v/>
      </c>
      <c r="P895" s="12" t="n"/>
    </row>
    <row r="896">
      <c r="A896" s="6" t="n"/>
      <c r="B896" s="2" t="n"/>
      <c r="C896" s="7">
        <f>IF(B896="","",IFERROR(VLOOKUP(B896,'Cadastro'!$A$2:$H$101,2,FALSE),"Não localizado"))</f>
        <v/>
      </c>
      <c r="D896" s="7">
        <f>IF(B896="","",IFERROR(VLOOKUP(B896,'Cadastro'!$A$2:$H$101,3,FALSE),""))</f>
        <v/>
      </c>
      <c r="E896" s="7">
        <f>IF(B896="","",IFERROR(VLOOKUP(B896,'Cadastro'!$A$2:$H$101,4,FALSE),""))</f>
        <v/>
      </c>
      <c r="F896" s="8" t="n"/>
      <c r="G896" s="8" t="n"/>
      <c r="H896" s="8" t="n"/>
      <c r="I896" s="8" t="n"/>
      <c r="J896" s="4" t="n"/>
      <c r="K896" s="9">
        <f>IF(OR(B896="",G896="",I896=""),"",IFERROR((I896-G896)-IF(J896="",0,J896/24),""))</f>
        <v/>
      </c>
      <c r="L896" s="10">
        <f>IF(OR(B896="",F896="",G896=""),"",MAX(0,(G896-F896)*1440))</f>
        <v/>
      </c>
      <c r="M896" s="11">
        <f>IF(B896="","",IF(G896="","Falta",IF(G896&gt;F896+10/1440,"Atraso",IF(I896&lt;H896,"Saída antecipada","Presente"))))</f>
        <v/>
      </c>
      <c r="N896" s="12" t="n"/>
      <c r="O896" s="13">
        <f>IF(OR(B896="",K896=""),"",K896*24*IFERROR(VLOOKUP(B896,'Cadastro'!$A$2:$H$101,7,FALSE),0))</f>
        <v/>
      </c>
      <c r="P896" s="12" t="n"/>
    </row>
    <row r="897">
      <c r="A897" s="6" t="n"/>
      <c r="B897" s="2" t="n"/>
      <c r="C897" s="14">
        <f>IF(B897="","",IFERROR(VLOOKUP(B897,'Cadastro'!$A$2:$H$101,2,FALSE),"Não localizado"))</f>
        <v/>
      </c>
      <c r="D897" s="14">
        <f>IF(B897="","",IFERROR(VLOOKUP(B897,'Cadastro'!$A$2:$H$101,3,FALSE),""))</f>
        <v/>
      </c>
      <c r="E897" s="14">
        <f>IF(B897="","",IFERROR(VLOOKUP(B897,'Cadastro'!$A$2:$H$101,4,FALSE),""))</f>
        <v/>
      </c>
      <c r="F897" s="8" t="n"/>
      <c r="G897" s="8" t="n"/>
      <c r="H897" s="8" t="n"/>
      <c r="I897" s="8" t="n"/>
      <c r="J897" s="4" t="n"/>
      <c r="K897" s="15">
        <f>IF(OR(B897="",G897="",I897=""),"",IFERROR((I897-G897)-IF(J897="",0,J897/24),""))</f>
        <v/>
      </c>
      <c r="L897" s="16">
        <f>IF(OR(B897="",F897="",G897=""),"",MAX(0,(G897-F897)*1440))</f>
        <v/>
      </c>
      <c r="M897" s="17">
        <f>IF(B897="","",IF(G897="","Falta",IF(G897&gt;F897+10/1440,"Atraso",IF(I897&lt;H897,"Saída antecipada","Presente"))))</f>
        <v/>
      </c>
      <c r="N897" s="12" t="n"/>
      <c r="O897" s="18">
        <f>IF(OR(B897="",K897=""),"",K897*24*IFERROR(VLOOKUP(B897,'Cadastro'!$A$2:$H$101,7,FALSE),0))</f>
        <v/>
      </c>
      <c r="P897" s="12" t="n"/>
    </row>
    <row r="898">
      <c r="A898" s="6" t="n"/>
      <c r="B898" s="2" t="n"/>
      <c r="C898" s="7">
        <f>IF(B898="","",IFERROR(VLOOKUP(B898,'Cadastro'!$A$2:$H$101,2,FALSE),"Não localizado"))</f>
        <v/>
      </c>
      <c r="D898" s="7">
        <f>IF(B898="","",IFERROR(VLOOKUP(B898,'Cadastro'!$A$2:$H$101,3,FALSE),""))</f>
        <v/>
      </c>
      <c r="E898" s="7">
        <f>IF(B898="","",IFERROR(VLOOKUP(B898,'Cadastro'!$A$2:$H$101,4,FALSE),""))</f>
        <v/>
      </c>
      <c r="F898" s="8" t="n"/>
      <c r="G898" s="8" t="n"/>
      <c r="H898" s="8" t="n"/>
      <c r="I898" s="8" t="n"/>
      <c r="J898" s="4" t="n"/>
      <c r="K898" s="9">
        <f>IF(OR(B898="",G898="",I898=""),"",IFERROR((I898-G898)-IF(J898="",0,J898/24),""))</f>
        <v/>
      </c>
      <c r="L898" s="10">
        <f>IF(OR(B898="",F898="",G898=""),"",MAX(0,(G898-F898)*1440))</f>
        <v/>
      </c>
      <c r="M898" s="11">
        <f>IF(B898="","",IF(G898="","Falta",IF(G898&gt;F898+10/1440,"Atraso",IF(I898&lt;H898,"Saída antecipada","Presente"))))</f>
        <v/>
      </c>
      <c r="N898" s="12" t="n"/>
      <c r="O898" s="13">
        <f>IF(OR(B898="",K898=""),"",K898*24*IFERROR(VLOOKUP(B898,'Cadastro'!$A$2:$H$101,7,FALSE),0))</f>
        <v/>
      </c>
      <c r="P898" s="12" t="n"/>
    </row>
    <row r="899">
      <c r="A899" s="6" t="n"/>
      <c r="B899" s="2" t="n"/>
      <c r="C899" s="14">
        <f>IF(B899="","",IFERROR(VLOOKUP(B899,'Cadastro'!$A$2:$H$101,2,FALSE),"Não localizado"))</f>
        <v/>
      </c>
      <c r="D899" s="14">
        <f>IF(B899="","",IFERROR(VLOOKUP(B899,'Cadastro'!$A$2:$H$101,3,FALSE),""))</f>
        <v/>
      </c>
      <c r="E899" s="14">
        <f>IF(B899="","",IFERROR(VLOOKUP(B899,'Cadastro'!$A$2:$H$101,4,FALSE),""))</f>
        <v/>
      </c>
      <c r="F899" s="8" t="n"/>
      <c r="G899" s="8" t="n"/>
      <c r="H899" s="8" t="n"/>
      <c r="I899" s="8" t="n"/>
      <c r="J899" s="4" t="n"/>
      <c r="K899" s="15">
        <f>IF(OR(B899="",G899="",I899=""),"",IFERROR((I899-G899)-IF(J899="",0,J899/24),""))</f>
        <v/>
      </c>
      <c r="L899" s="16">
        <f>IF(OR(B899="",F899="",G899=""),"",MAX(0,(G899-F899)*1440))</f>
        <v/>
      </c>
      <c r="M899" s="17">
        <f>IF(B899="","",IF(G899="","Falta",IF(G899&gt;F899+10/1440,"Atraso",IF(I899&lt;H899,"Saída antecipada","Presente"))))</f>
        <v/>
      </c>
      <c r="N899" s="12" t="n"/>
      <c r="O899" s="18">
        <f>IF(OR(B899="",K899=""),"",K899*24*IFERROR(VLOOKUP(B899,'Cadastro'!$A$2:$H$101,7,FALSE),0))</f>
        <v/>
      </c>
      <c r="P899" s="12" t="n"/>
    </row>
    <row r="900">
      <c r="A900" s="6" t="n"/>
      <c r="B900" s="2" t="n"/>
      <c r="C900" s="7">
        <f>IF(B900="","",IFERROR(VLOOKUP(B900,'Cadastro'!$A$2:$H$101,2,FALSE),"Não localizado"))</f>
        <v/>
      </c>
      <c r="D900" s="7">
        <f>IF(B900="","",IFERROR(VLOOKUP(B900,'Cadastro'!$A$2:$H$101,3,FALSE),""))</f>
        <v/>
      </c>
      <c r="E900" s="7">
        <f>IF(B900="","",IFERROR(VLOOKUP(B900,'Cadastro'!$A$2:$H$101,4,FALSE),""))</f>
        <v/>
      </c>
      <c r="F900" s="8" t="n"/>
      <c r="G900" s="8" t="n"/>
      <c r="H900" s="8" t="n"/>
      <c r="I900" s="8" t="n"/>
      <c r="J900" s="4" t="n"/>
      <c r="K900" s="9">
        <f>IF(OR(B900="",G900="",I900=""),"",IFERROR((I900-G900)-IF(J900="",0,J900/24),""))</f>
        <v/>
      </c>
      <c r="L900" s="10">
        <f>IF(OR(B900="",F900="",G900=""),"",MAX(0,(G900-F900)*1440))</f>
        <v/>
      </c>
      <c r="M900" s="11">
        <f>IF(B900="","",IF(G900="","Falta",IF(G900&gt;F900+10/1440,"Atraso",IF(I900&lt;H900,"Saída antecipada","Presente"))))</f>
        <v/>
      </c>
      <c r="N900" s="12" t="n"/>
      <c r="O900" s="13">
        <f>IF(OR(B900="",K900=""),"",K900*24*IFERROR(VLOOKUP(B900,'Cadastro'!$A$2:$H$101,7,FALSE),0))</f>
        <v/>
      </c>
      <c r="P900" s="12" t="n"/>
    </row>
    <row r="901">
      <c r="A901" s="6" t="n"/>
      <c r="B901" s="2" t="n"/>
      <c r="C901" s="14">
        <f>IF(B901="","",IFERROR(VLOOKUP(B901,'Cadastro'!$A$2:$H$101,2,FALSE),"Não localizado"))</f>
        <v/>
      </c>
      <c r="D901" s="14">
        <f>IF(B901="","",IFERROR(VLOOKUP(B901,'Cadastro'!$A$2:$H$101,3,FALSE),""))</f>
        <v/>
      </c>
      <c r="E901" s="14">
        <f>IF(B901="","",IFERROR(VLOOKUP(B901,'Cadastro'!$A$2:$H$101,4,FALSE),""))</f>
        <v/>
      </c>
      <c r="F901" s="8" t="n"/>
      <c r="G901" s="8" t="n"/>
      <c r="H901" s="8" t="n"/>
      <c r="I901" s="8" t="n"/>
      <c r="J901" s="4" t="n"/>
      <c r="K901" s="15">
        <f>IF(OR(B901="",G901="",I901=""),"",IFERROR((I901-G901)-IF(J901="",0,J901/24),""))</f>
        <v/>
      </c>
      <c r="L901" s="16">
        <f>IF(OR(B901="",F901="",G901=""),"",MAX(0,(G901-F901)*1440))</f>
        <v/>
      </c>
      <c r="M901" s="17">
        <f>IF(B901="","",IF(G901="","Falta",IF(G901&gt;F901+10/1440,"Atraso",IF(I901&lt;H901,"Saída antecipada","Presente"))))</f>
        <v/>
      </c>
      <c r="N901" s="12" t="n"/>
      <c r="O901" s="18">
        <f>IF(OR(B901="",K901=""),"",K901*24*IFERROR(VLOOKUP(B901,'Cadastro'!$A$2:$H$101,7,FALSE),0))</f>
        <v/>
      </c>
      <c r="P901" s="12" t="n"/>
    </row>
    <row r="902">
      <c r="A902" s="6" t="n"/>
      <c r="B902" s="2" t="n"/>
      <c r="C902" s="7">
        <f>IF(B902="","",IFERROR(VLOOKUP(B902,'Cadastro'!$A$2:$H$101,2,FALSE),"Não localizado"))</f>
        <v/>
      </c>
      <c r="D902" s="7">
        <f>IF(B902="","",IFERROR(VLOOKUP(B902,'Cadastro'!$A$2:$H$101,3,FALSE),""))</f>
        <v/>
      </c>
      <c r="E902" s="7">
        <f>IF(B902="","",IFERROR(VLOOKUP(B902,'Cadastro'!$A$2:$H$101,4,FALSE),""))</f>
        <v/>
      </c>
      <c r="F902" s="8" t="n"/>
      <c r="G902" s="8" t="n"/>
      <c r="H902" s="8" t="n"/>
      <c r="I902" s="8" t="n"/>
      <c r="J902" s="4" t="n"/>
      <c r="K902" s="9">
        <f>IF(OR(B902="",G902="",I902=""),"",IFERROR((I902-G902)-IF(J902="",0,J902/24),""))</f>
        <v/>
      </c>
      <c r="L902" s="10">
        <f>IF(OR(B902="",F902="",G902=""),"",MAX(0,(G902-F902)*1440))</f>
        <v/>
      </c>
      <c r="M902" s="11">
        <f>IF(B902="","",IF(G902="","Falta",IF(G902&gt;F902+10/1440,"Atraso",IF(I902&lt;H902,"Saída antecipada","Presente"))))</f>
        <v/>
      </c>
      <c r="N902" s="12" t="n"/>
      <c r="O902" s="13">
        <f>IF(OR(B902="",K902=""),"",K902*24*IFERROR(VLOOKUP(B902,'Cadastro'!$A$2:$H$101,7,FALSE),0))</f>
        <v/>
      </c>
      <c r="P902" s="12" t="n"/>
    </row>
    <row r="903">
      <c r="A903" s="6" t="n"/>
      <c r="B903" s="2" t="n"/>
      <c r="C903" s="14">
        <f>IF(B903="","",IFERROR(VLOOKUP(B903,'Cadastro'!$A$2:$H$101,2,FALSE),"Não localizado"))</f>
        <v/>
      </c>
      <c r="D903" s="14">
        <f>IF(B903="","",IFERROR(VLOOKUP(B903,'Cadastro'!$A$2:$H$101,3,FALSE),""))</f>
        <v/>
      </c>
      <c r="E903" s="14">
        <f>IF(B903="","",IFERROR(VLOOKUP(B903,'Cadastro'!$A$2:$H$101,4,FALSE),""))</f>
        <v/>
      </c>
      <c r="F903" s="8" t="n"/>
      <c r="G903" s="8" t="n"/>
      <c r="H903" s="8" t="n"/>
      <c r="I903" s="8" t="n"/>
      <c r="J903" s="4" t="n"/>
      <c r="K903" s="15">
        <f>IF(OR(B903="",G903="",I903=""),"",IFERROR((I903-G903)-IF(J903="",0,J903/24),""))</f>
        <v/>
      </c>
      <c r="L903" s="16">
        <f>IF(OR(B903="",F903="",G903=""),"",MAX(0,(G903-F903)*1440))</f>
        <v/>
      </c>
      <c r="M903" s="17">
        <f>IF(B903="","",IF(G903="","Falta",IF(G903&gt;F903+10/1440,"Atraso",IF(I903&lt;H903,"Saída antecipada","Presente"))))</f>
        <v/>
      </c>
      <c r="N903" s="12" t="n"/>
      <c r="O903" s="18">
        <f>IF(OR(B903="",K903=""),"",K903*24*IFERROR(VLOOKUP(B903,'Cadastro'!$A$2:$H$101,7,FALSE),0))</f>
        <v/>
      </c>
      <c r="P903" s="12" t="n"/>
    </row>
    <row r="904">
      <c r="A904" s="6" t="n"/>
      <c r="B904" s="2" t="n"/>
      <c r="C904" s="7">
        <f>IF(B904="","",IFERROR(VLOOKUP(B904,'Cadastro'!$A$2:$H$101,2,FALSE),"Não localizado"))</f>
        <v/>
      </c>
      <c r="D904" s="7">
        <f>IF(B904="","",IFERROR(VLOOKUP(B904,'Cadastro'!$A$2:$H$101,3,FALSE),""))</f>
        <v/>
      </c>
      <c r="E904" s="7">
        <f>IF(B904="","",IFERROR(VLOOKUP(B904,'Cadastro'!$A$2:$H$101,4,FALSE),""))</f>
        <v/>
      </c>
      <c r="F904" s="8" t="n"/>
      <c r="G904" s="8" t="n"/>
      <c r="H904" s="8" t="n"/>
      <c r="I904" s="8" t="n"/>
      <c r="J904" s="4" t="n"/>
      <c r="K904" s="9">
        <f>IF(OR(B904="",G904="",I904=""),"",IFERROR((I904-G904)-IF(J904="",0,J904/24),""))</f>
        <v/>
      </c>
      <c r="L904" s="10">
        <f>IF(OR(B904="",F904="",G904=""),"",MAX(0,(G904-F904)*1440))</f>
        <v/>
      </c>
      <c r="M904" s="11">
        <f>IF(B904="","",IF(G904="","Falta",IF(G904&gt;F904+10/1440,"Atraso",IF(I904&lt;H904,"Saída antecipada","Presente"))))</f>
        <v/>
      </c>
      <c r="N904" s="12" t="n"/>
      <c r="O904" s="13">
        <f>IF(OR(B904="",K904=""),"",K904*24*IFERROR(VLOOKUP(B904,'Cadastro'!$A$2:$H$101,7,FALSE),0))</f>
        <v/>
      </c>
      <c r="P904" s="12" t="n"/>
    </row>
    <row r="905">
      <c r="A905" s="6" t="n"/>
      <c r="B905" s="2" t="n"/>
      <c r="C905" s="14">
        <f>IF(B905="","",IFERROR(VLOOKUP(B905,'Cadastro'!$A$2:$H$101,2,FALSE),"Não localizado"))</f>
        <v/>
      </c>
      <c r="D905" s="14">
        <f>IF(B905="","",IFERROR(VLOOKUP(B905,'Cadastro'!$A$2:$H$101,3,FALSE),""))</f>
        <v/>
      </c>
      <c r="E905" s="14">
        <f>IF(B905="","",IFERROR(VLOOKUP(B905,'Cadastro'!$A$2:$H$101,4,FALSE),""))</f>
        <v/>
      </c>
      <c r="F905" s="8" t="n"/>
      <c r="G905" s="8" t="n"/>
      <c r="H905" s="8" t="n"/>
      <c r="I905" s="8" t="n"/>
      <c r="J905" s="4" t="n"/>
      <c r="K905" s="15">
        <f>IF(OR(B905="",G905="",I905=""),"",IFERROR((I905-G905)-IF(J905="",0,J905/24),""))</f>
        <v/>
      </c>
      <c r="L905" s="16">
        <f>IF(OR(B905="",F905="",G905=""),"",MAX(0,(G905-F905)*1440))</f>
        <v/>
      </c>
      <c r="M905" s="17">
        <f>IF(B905="","",IF(G905="","Falta",IF(G905&gt;F905+10/1440,"Atraso",IF(I905&lt;H905,"Saída antecipada","Presente"))))</f>
        <v/>
      </c>
      <c r="N905" s="12" t="n"/>
      <c r="O905" s="18">
        <f>IF(OR(B905="",K905=""),"",K905*24*IFERROR(VLOOKUP(B905,'Cadastro'!$A$2:$H$101,7,FALSE),0))</f>
        <v/>
      </c>
      <c r="P905" s="12" t="n"/>
    </row>
    <row r="906">
      <c r="A906" s="6" t="n"/>
      <c r="B906" s="2" t="n"/>
      <c r="C906" s="7">
        <f>IF(B906="","",IFERROR(VLOOKUP(B906,'Cadastro'!$A$2:$H$101,2,FALSE),"Não localizado"))</f>
        <v/>
      </c>
      <c r="D906" s="7">
        <f>IF(B906="","",IFERROR(VLOOKUP(B906,'Cadastro'!$A$2:$H$101,3,FALSE),""))</f>
        <v/>
      </c>
      <c r="E906" s="7">
        <f>IF(B906="","",IFERROR(VLOOKUP(B906,'Cadastro'!$A$2:$H$101,4,FALSE),""))</f>
        <v/>
      </c>
      <c r="F906" s="8" t="n"/>
      <c r="G906" s="8" t="n"/>
      <c r="H906" s="8" t="n"/>
      <c r="I906" s="8" t="n"/>
      <c r="J906" s="4" t="n"/>
      <c r="K906" s="9">
        <f>IF(OR(B906="",G906="",I906=""),"",IFERROR((I906-G906)-IF(J906="",0,J906/24),""))</f>
        <v/>
      </c>
      <c r="L906" s="10">
        <f>IF(OR(B906="",F906="",G906=""),"",MAX(0,(G906-F906)*1440))</f>
        <v/>
      </c>
      <c r="M906" s="11">
        <f>IF(B906="","",IF(G906="","Falta",IF(G906&gt;F906+10/1440,"Atraso",IF(I906&lt;H906,"Saída antecipada","Presente"))))</f>
        <v/>
      </c>
      <c r="N906" s="12" t="n"/>
      <c r="O906" s="13">
        <f>IF(OR(B906="",K906=""),"",K906*24*IFERROR(VLOOKUP(B906,'Cadastro'!$A$2:$H$101,7,FALSE),0))</f>
        <v/>
      </c>
      <c r="P906" s="12" t="n"/>
    </row>
    <row r="907">
      <c r="A907" s="6" t="n"/>
      <c r="B907" s="2" t="n"/>
      <c r="C907" s="14">
        <f>IF(B907="","",IFERROR(VLOOKUP(B907,'Cadastro'!$A$2:$H$101,2,FALSE),"Não localizado"))</f>
        <v/>
      </c>
      <c r="D907" s="14">
        <f>IF(B907="","",IFERROR(VLOOKUP(B907,'Cadastro'!$A$2:$H$101,3,FALSE),""))</f>
        <v/>
      </c>
      <c r="E907" s="14">
        <f>IF(B907="","",IFERROR(VLOOKUP(B907,'Cadastro'!$A$2:$H$101,4,FALSE),""))</f>
        <v/>
      </c>
      <c r="F907" s="8" t="n"/>
      <c r="G907" s="8" t="n"/>
      <c r="H907" s="8" t="n"/>
      <c r="I907" s="8" t="n"/>
      <c r="J907" s="4" t="n"/>
      <c r="K907" s="15">
        <f>IF(OR(B907="",G907="",I907=""),"",IFERROR((I907-G907)-IF(J907="",0,J907/24),""))</f>
        <v/>
      </c>
      <c r="L907" s="16">
        <f>IF(OR(B907="",F907="",G907=""),"",MAX(0,(G907-F907)*1440))</f>
        <v/>
      </c>
      <c r="M907" s="17">
        <f>IF(B907="","",IF(G907="","Falta",IF(G907&gt;F907+10/1440,"Atraso",IF(I907&lt;H907,"Saída antecipada","Presente"))))</f>
        <v/>
      </c>
      <c r="N907" s="12" t="n"/>
      <c r="O907" s="18">
        <f>IF(OR(B907="",K907=""),"",K907*24*IFERROR(VLOOKUP(B907,'Cadastro'!$A$2:$H$101,7,FALSE),0))</f>
        <v/>
      </c>
      <c r="P907" s="12" t="n"/>
    </row>
    <row r="908">
      <c r="A908" s="6" t="n"/>
      <c r="B908" s="2" t="n"/>
      <c r="C908" s="7">
        <f>IF(B908="","",IFERROR(VLOOKUP(B908,'Cadastro'!$A$2:$H$101,2,FALSE),"Não localizado"))</f>
        <v/>
      </c>
      <c r="D908" s="7">
        <f>IF(B908="","",IFERROR(VLOOKUP(B908,'Cadastro'!$A$2:$H$101,3,FALSE),""))</f>
        <v/>
      </c>
      <c r="E908" s="7">
        <f>IF(B908="","",IFERROR(VLOOKUP(B908,'Cadastro'!$A$2:$H$101,4,FALSE),""))</f>
        <v/>
      </c>
      <c r="F908" s="8" t="n"/>
      <c r="G908" s="8" t="n"/>
      <c r="H908" s="8" t="n"/>
      <c r="I908" s="8" t="n"/>
      <c r="J908" s="4" t="n"/>
      <c r="K908" s="9">
        <f>IF(OR(B908="",G908="",I908=""),"",IFERROR((I908-G908)-IF(J908="",0,J908/24),""))</f>
        <v/>
      </c>
      <c r="L908" s="10">
        <f>IF(OR(B908="",F908="",G908=""),"",MAX(0,(G908-F908)*1440))</f>
        <v/>
      </c>
      <c r="M908" s="11">
        <f>IF(B908="","",IF(G908="","Falta",IF(G908&gt;F908+10/1440,"Atraso",IF(I908&lt;H908,"Saída antecipada","Presente"))))</f>
        <v/>
      </c>
      <c r="N908" s="12" t="n"/>
      <c r="O908" s="13">
        <f>IF(OR(B908="",K908=""),"",K908*24*IFERROR(VLOOKUP(B908,'Cadastro'!$A$2:$H$101,7,FALSE),0))</f>
        <v/>
      </c>
      <c r="P908" s="12" t="n"/>
    </row>
    <row r="909">
      <c r="A909" s="6" t="n"/>
      <c r="B909" s="2" t="n"/>
      <c r="C909" s="14">
        <f>IF(B909="","",IFERROR(VLOOKUP(B909,'Cadastro'!$A$2:$H$101,2,FALSE),"Não localizado"))</f>
        <v/>
      </c>
      <c r="D909" s="14">
        <f>IF(B909="","",IFERROR(VLOOKUP(B909,'Cadastro'!$A$2:$H$101,3,FALSE),""))</f>
        <v/>
      </c>
      <c r="E909" s="14">
        <f>IF(B909="","",IFERROR(VLOOKUP(B909,'Cadastro'!$A$2:$H$101,4,FALSE),""))</f>
        <v/>
      </c>
      <c r="F909" s="8" t="n"/>
      <c r="G909" s="8" t="n"/>
      <c r="H909" s="8" t="n"/>
      <c r="I909" s="8" t="n"/>
      <c r="J909" s="4" t="n"/>
      <c r="K909" s="15">
        <f>IF(OR(B909="",G909="",I909=""),"",IFERROR((I909-G909)-IF(J909="",0,J909/24),""))</f>
        <v/>
      </c>
      <c r="L909" s="16">
        <f>IF(OR(B909="",F909="",G909=""),"",MAX(0,(G909-F909)*1440))</f>
        <v/>
      </c>
      <c r="M909" s="17">
        <f>IF(B909="","",IF(G909="","Falta",IF(G909&gt;F909+10/1440,"Atraso",IF(I909&lt;H909,"Saída antecipada","Presente"))))</f>
        <v/>
      </c>
      <c r="N909" s="12" t="n"/>
      <c r="O909" s="18">
        <f>IF(OR(B909="",K909=""),"",K909*24*IFERROR(VLOOKUP(B909,'Cadastro'!$A$2:$H$101,7,FALSE),0))</f>
        <v/>
      </c>
      <c r="P909" s="12" t="n"/>
    </row>
    <row r="910">
      <c r="A910" s="6" t="n"/>
      <c r="B910" s="2" t="n"/>
      <c r="C910" s="7">
        <f>IF(B910="","",IFERROR(VLOOKUP(B910,'Cadastro'!$A$2:$H$101,2,FALSE),"Não localizado"))</f>
        <v/>
      </c>
      <c r="D910" s="7">
        <f>IF(B910="","",IFERROR(VLOOKUP(B910,'Cadastro'!$A$2:$H$101,3,FALSE),""))</f>
        <v/>
      </c>
      <c r="E910" s="7">
        <f>IF(B910="","",IFERROR(VLOOKUP(B910,'Cadastro'!$A$2:$H$101,4,FALSE),""))</f>
        <v/>
      </c>
      <c r="F910" s="8" t="n"/>
      <c r="G910" s="8" t="n"/>
      <c r="H910" s="8" t="n"/>
      <c r="I910" s="8" t="n"/>
      <c r="J910" s="4" t="n"/>
      <c r="K910" s="9">
        <f>IF(OR(B910="",G910="",I910=""),"",IFERROR((I910-G910)-IF(J910="",0,J910/24),""))</f>
        <v/>
      </c>
      <c r="L910" s="10">
        <f>IF(OR(B910="",F910="",G910=""),"",MAX(0,(G910-F910)*1440))</f>
        <v/>
      </c>
      <c r="M910" s="11">
        <f>IF(B910="","",IF(G910="","Falta",IF(G910&gt;F910+10/1440,"Atraso",IF(I910&lt;H910,"Saída antecipada","Presente"))))</f>
        <v/>
      </c>
      <c r="N910" s="12" t="n"/>
      <c r="O910" s="13">
        <f>IF(OR(B910="",K910=""),"",K910*24*IFERROR(VLOOKUP(B910,'Cadastro'!$A$2:$H$101,7,FALSE),0))</f>
        <v/>
      </c>
      <c r="P910" s="12" t="n"/>
    </row>
    <row r="911">
      <c r="A911" s="6" t="n"/>
      <c r="B911" s="2" t="n"/>
      <c r="C911" s="14">
        <f>IF(B911="","",IFERROR(VLOOKUP(B911,'Cadastro'!$A$2:$H$101,2,FALSE),"Não localizado"))</f>
        <v/>
      </c>
      <c r="D911" s="14">
        <f>IF(B911="","",IFERROR(VLOOKUP(B911,'Cadastro'!$A$2:$H$101,3,FALSE),""))</f>
        <v/>
      </c>
      <c r="E911" s="14">
        <f>IF(B911="","",IFERROR(VLOOKUP(B911,'Cadastro'!$A$2:$H$101,4,FALSE),""))</f>
        <v/>
      </c>
      <c r="F911" s="8" t="n"/>
      <c r="G911" s="8" t="n"/>
      <c r="H911" s="8" t="n"/>
      <c r="I911" s="8" t="n"/>
      <c r="J911" s="4" t="n"/>
      <c r="K911" s="15">
        <f>IF(OR(B911="",G911="",I911=""),"",IFERROR((I911-G911)-IF(J911="",0,J911/24),""))</f>
        <v/>
      </c>
      <c r="L911" s="16">
        <f>IF(OR(B911="",F911="",G911=""),"",MAX(0,(G911-F911)*1440))</f>
        <v/>
      </c>
      <c r="M911" s="17">
        <f>IF(B911="","",IF(G911="","Falta",IF(G911&gt;F911+10/1440,"Atraso",IF(I911&lt;H911,"Saída antecipada","Presente"))))</f>
        <v/>
      </c>
      <c r="N911" s="12" t="n"/>
      <c r="O911" s="18">
        <f>IF(OR(B911="",K911=""),"",K911*24*IFERROR(VLOOKUP(B911,'Cadastro'!$A$2:$H$101,7,FALSE),0))</f>
        <v/>
      </c>
      <c r="P911" s="12" t="n"/>
    </row>
    <row r="912">
      <c r="A912" s="6" t="n"/>
      <c r="B912" s="2" t="n"/>
      <c r="C912" s="7">
        <f>IF(B912="","",IFERROR(VLOOKUP(B912,'Cadastro'!$A$2:$H$101,2,FALSE),"Não localizado"))</f>
        <v/>
      </c>
      <c r="D912" s="7">
        <f>IF(B912="","",IFERROR(VLOOKUP(B912,'Cadastro'!$A$2:$H$101,3,FALSE),""))</f>
        <v/>
      </c>
      <c r="E912" s="7">
        <f>IF(B912="","",IFERROR(VLOOKUP(B912,'Cadastro'!$A$2:$H$101,4,FALSE),""))</f>
        <v/>
      </c>
      <c r="F912" s="8" t="n"/>
      <c r="G912" s="8" t="n"/>
      <c r="H912" s="8" t="n"/>
      <c r="I912" s="8" t="n"/>
      <c r="J912" s="4" t="n"/>
      <c r="K912" s="9">
        <f>IF(OR(B912="",G912="",I912=""),"",IFERROR((I912-G912)-IF(J912="",0,J912/24),""))</f>
        <v/>
      </c>
      <c r="L912" s="10">
        <f>IF(OR(B912="",F912="",G912=""),"",MAX(0,(G912-F912)*1440))</f>
        <v/>
      </c>
      <c r="M912" s="11">
        <f>IF(B912="","",IF(G912="","Falta",IF(G912&gt;F912+10/1440,"Atraso",IF(I912&lt;H912,"Saída antecipada","Presente"))))</f>
        <v/>
      </c>
      <c r="N912" s="12" t="n"/>
      <c r="O912" s="13">
        <f>IF(OR(B912="",K912=""),"",K912*24*IFERROR(VLOOKUP(B912,'Cadastro'!$A$2:$H$101,7,FALSE),0))</f>
        <v/>
      </c>
      <c r="P912" s="12" t="n"/>
    </row>
    <row r="913">
      <c r="A913" s="6" t="n"/>
      <c r="B913" s="2" t="n"/>
      <c r="C913" s="14">
        <f>IF(B913="","",IFERROR(VLOOKUP(B913,'Cadastro'!$A$2:$H$101,2,FALSE),"Não localizado"))</f>
        <v/>
      </c>
      <c r="D913" s="14">
        <f>IF(B913="","",IFERROR(VLOOKUP(B913,'Cadastro'!$A$2:$H$101,3,FALSE),""))</f>
        <v/>
      </c>
      <c r="E913" s="14">
        <f>IF(B913="","",IFERROR(VLOOKUP(B913,'Cadastro'!$A$2:$H$101,4,FALSE),""))</f>
        <v/>
      </c>
      <c r="F913" s="8" t="n"/>
      <c r="G913" s="8" t="n"/>
      <c r="H913" s="8" t="n"/>
      <c r="I913" s="8" t="n"/>
      <c r="J913" s="4" t="n"/>
      <c r="K913" s="15">
        <f>IF(OR(B913="",G913="",I913=""),"",IFERROR((I913-G913)-IF(J913="",0,J913/24),""))</f>
        <v/>
      </c>
      <c r="L913" s="16">
        <f>IF(OR(B913="",F913="",G913=""),"",MAX(0,(G913-F913)*1440))</f>
        <v/>
      </c>
      <c r="M913" s="17">
        <f>IF(B913="","",IF(G913="","Falta",IF(G913&gt;F913+10/1440,"Atraso",IF(I913&lt;H913,"Saída antecipada","Presente"))))</f>
        <v/>
      </c>
      <c r="N913" s="12" t="n"/>
      <c r="O913" s="18">
        <f>IF(OR(B913="",K913=""),"",K913*24*IFERROR(VLOOKUP(B913,'Cadastro'!$A$2:$H$101,7,FALSE),0))</f>
        <v/>
      </c>
      <c r="P913" s="12" t="n"/>
    </row>
    <row r="914">
      <c r="A914" s="6" t="n"/>
      <c r="B914" s="2" t="n"/>
      <c r="C914" s="7">
        <f>IF(B914="","",IFERROR(VLOOKUP(B914,'Cadastro'!$A$2:$H$101,2,FALSE),"Não localizado"))</f>
        <v/>
      </c>
      <c r="D914" s="7">
        <f>IF(B914="","",IFERROR(VLOOKUP(B914,'Cadastro'!$A$2:$H$101,3,FALSE),""))</f>
        <v/>
      </c>
      <c r="E914" s="7">
        <f>IF(B914="","",IFERROR(VLOOKUP(B914,'Cadastro'!$A$2:$H$101,4,FALSE),""))</f>
        <v/>
      </c>
      <c r="F914" s="8" t="n"/>
      <c r="G914" s="8" t="n"/>
      <c r="H914" s="8" t="n"/>
      <c r="I914" s="8" t="n"/>
      <c r="J914" s="4" t="n"/>
      <c r="K914" s="9">
        <f>IF(OR(B914="",G914="",I914=""),"",IFERROR((I914-G914)-IF(J914="",0,J914/24),""))</f>
        <v/>
      </c>
      <c r="L914" s="10">
        <f>IF(OR(B914="",F914="",G914=""),"",MAX(0,(G914-F914)*1440))</f>
        <v/>
      </c>
      <c r="M914" s="11">
        <f>IF(B914="","",IF(G914="","Falta",IF(G914&gt;F914+10/1440,"Atraso",IF(I914&lt;H914,"Saída antecipada","Presente"))))</f>
        <v/>
      </c>
      <c r="N914" s="12" t="n"/>
      <c r="O914" s="13">
        <f>IF(OR(B914="",K914=""),"",K914*24*IFERROR(VLOOKUP(B914,'Cadastro'!$A$2:$H$101,7,FALSE),0))</f>
        <v/>
      </c>
      <c r="P914" s="12" t="n"/>
    </row>
    <row r="915">
      <c r="A915" s="6" t="n"/>
      <c r="B915" s="2" t="n"/>
      <c r="C915" s="14">
        <f>IF(B915="","",IFERROR(VLOOKUP(B915,'Cadastro'!$A$2:$H$101,2,FALSE),"Não localizado"))</f>
        <v/>
      </c>
      <c r="D915" s="14">
        <f>IF(B915="","",IFERROR(VLOOKUP(B915,'Cadastro'!$A$2:$H$101,3,FALSE),""))</f>
        <v/>
      </c>
      <c r="E915" s="14">
        <f>IF(B915="","",IFERROR(VLOOKUP(B915,'Cadastro'!$A$2:$H$101,4,FALSE),""))</f>
        <v/>
      </c>
      <c r="F915" s="8" t="n"/>
      <c r="G915" s="8" t="n"/>
      <c r="H915" s="8" t="n"/>
      <c r="I915" s="8" t="n"/>
      <c r="J915" s="4" t="n"/>
      <c r="K915" s="15">
        <f>IF(OR(B915="",G915="",I915=""),"",IFERROR((I915-G915)-IF(J915="",0,J915/24),""))</f>
        <v/>
      </c>
      <c r="L915" s="16">
        <f>IF(OR(B915="",F915="",G915=""),"",MAX(0,(G915-F915)*1440))</f>
        <v/>
      </c>
      <c r="M915" s="17">
        <f>IF(B915="","",IF(G915="","Falta",IF(G915&gt;F915+10/1440,"Atraso",IF(I915&lt;H915,"Saída antecipada","Presente"))))</f>
        <v/>
      </c>
      <c r="N915" s="12" t="n"/>
      <c r="O915" s="18">
        <f>IF(OR(B915="",K915=""),"",K915*24*IFERROR(VLOOKUP(B915,'Cadastro'!$A$2:$H$101,7,FALSE),0))</f>
        <v/>
      </c>
      <c r="P915" s="12" t="n"/>
    </row>
    <row r="916">
      <c r="A916" s="6" t="n"/>
      <c r="B916" s="2" t="n"/>
      <c r="C916" s="7">
        <f>IF(B916="","",IFERROR(VLOOKUP(B916,'Cadastro'!$A$2:$H$101,2,FALSE),"Não localizado"))</f>
        <v/>
      </c>
      <c r="D916" s="7">
        <f>IF(B916="","",IFERROR(VLOOKUP(B916,'Cadastro'!$A$2:$H$101,3,FALSE),""))</f>
        <v/>
      </c>
      <c r="E916" s="7">
        <f>IF(B916="","",IFERROR(VLOOKUP(B916,'Cadastro'!$A$2:$H$101,4,FALSE),""))</f>
        <v/>
      </c>
      <c r="F916" s="8" t="n"/>
      <c r="G916" s="8" t="n"/>
      <c r="H916" s="8" t="n"/>
      <c r="I916" s="8" t="n"/>
      <c r="J916" s="4" t="n"/>
      <c r="K916" s="9">
        <f>IF(OR(B916="",G916="",I916=""),"",IFERROR((I916-G916)-IF(J916="",0,J916/24),""))</f>
        <v/>
      </c>
      <c r="L916" s="10">
        <f>IF(OR(B916="",F916="",G916=""),"",MAX(0,(G916-F916)*1440))</f>
        <v/>
      </c>
      <c r="M916" s="11">
        <f>IF(B916="","",IF(G916="","Falta",IF(G916&gt;F916+10/1440,"Atraso",IF(I916&lt;H916,"Saída antecipada","Presente"))))</f>
        <v/>
      </c>
      <c r="N916" s="12" t="n"/>
      <c r="O916" s="13">
        <f>IF(OR(B916="",K916=""),"",K916*24*IFERROR(VLOOKUP(B916,'Cadastro'!$A$2:$H$101,7,FALSE),0))</f>
        <v/>
      </c>
      <c r="P916" s="12" t="n"/>
    </row>
    <row r="917">
      <c r="A917" s="6" t="n"/>
      <c r="B917" s="2" t="n"/>
      <c r="C917" s="14">
        <f>IF(B917="","",IFERROR(VLOOKUP(B917,'Cadastro'!$A$2:$H$101,2,FALSE),"Não localizado"))</f>
        <v/>
      </c>
      <c r="D917" s="14">
        <f>IF(B917="","",IFERROR(VLOOKUP(B917,'Cadastro'!$A$2:$H$101,3,FALSE),""))</f>
        <v/>
      </c>
      <c r="E917" s="14">
        <f>IF(B917="","",IFERROR(VLOOKUP(B917,'Cadastro'!$A$2:$H$101,4,FALSE),""))</f>
        <v/>
      </c>
      <c r="F917" s="8" t="n"/>
      <c r="G917" s="8" t="n"/>
      <c r="H917" s="8" t="n"/>
      <c r="I917" s="8" t="n"/>
      <c r="J917" s="4" t="n"/>
      <c r="K917" s="15">
        <f>IF(OR(B917="",G917="",I917=""),"",IFERROR((I917-G917)-IF(J917="",0,J917/24),""))</f>
        <v/>
      </c>
      <c r="L917" s="16">
        <f>IF(OR(B917="",F917="",G917=""),"",MAX(0,(G917-F917)*1440))</f>
        <v/>
      </c>
      <c r="M917" s="17">
        <f>IF(B917="","",IF(G917="","Falta",IF(G917&gt;F917+10/1440,"Atraso",IF(I917&lt;H917,"Saída antecipada","Presente"))))</f>
        <v/>
      </c>
      <c r="N917" s="12" t="n"/>
      <c r="O917" s="18">
        <f>IF(OR(B917="",K917=""),"",K917*24*IFERROR(VLOOKUP(B917,'Cadastro'!$A$2:$H$101,7,FALSE),0))</f>
        <v/>
      </c>
      <c r="P917" s="12" t="n"/>
    </row>
    <row r="918">
      <c r="A918" s="6" t="n"/>
      <c r="B918" s="2" t="n"/>
      <c r="C918" s="7">
        <f>IF(B918="","",IFERROR(VLOOKUP(B918,'Cadastro'!$A$2:$H$101,2,FALSE),"Não localizado"))</f>
        <v/>
      </c>
      <c r="D918" s="7">
        <f>IF(B918="","",IFERROR(VLOOKUP(B918,'Cadastro'!$A$2:$H$101,3,FALSE),""))</f>
        <v/>
      </c>
      <c r="E918" s="7">
        <f>IF(B918="","",IFERROR(VLOOKUP(B918,'Cadastro'!$A$2:$H$101,4,FALSE),""))</f>
        <v/>
      </c>
      <c r="F918" s="8" t="n"/>
      <c r="G918" s="8" t="n"/>
      <c r="H918" s="8" t="n"/>
      <c r="I918" s="8" t="n"/>
      <c r="J918" s="4" t="n"/>
      <c r="K918" s="9">
        <f>IF(OR(B918="",G918="",I918=""),"",IFERROR((I918-G918)-IF(J918="",0,J918/24),""))</f>
        <v/>
      </c>
      <c r="L918" s="10">
        <f>IF(OR(B918="",F918="",G918=""),"",MAX(0,(G918-F918)*1440))</f>
        <v/>
      </c>
      <c r="M918" s="11">
        <f>IF(B918="","",IF(G918="","Falta",IF(G918&gt;F918+10/1440,"Atraso",IF(I918&lt;H918,"Saída antecipada","Presente"))))</f>
        <v/>
      </c>
      <c r="N918" s="12" t="n"/>
      <c r="O918" s="13">
        <f>IF(OR(B918="",K918=""),"",K918*24*IFERROR(VLOOKUP(B918,'Cadastro'!$A$2:$H$101,7,FALSE),0))</f>
        <v/>
      </c>
      <c r="P918" s="12" t="n"/>
    </row>
    <row r="919">
      <c r="A919" s="6" t="n"/>
      <c r="B919" s="2" t="n"/>
      <c r="C919" s="14">
        <f>IF(B919="","",IFERROR(VLOOKUP(B919,'Cadastro'!$A$2:$H$101,2,FALSE),"Não localizado"))</f>
        <v/>
      </c>
      <c r="D919" s="14">
        <f>IF(B919="","",IFERROR(VLOOKUP(B919,'Cadastro'!$A$2:$H$101,3,FALSE),""))</f>
        <v/>
      </c>
      <c r="E919" s="14">
        <f>IF(B919="","",IFERROR(VLOOKUP(B919,'Cadastro'!$A$2:$H$101,4,FALSE),""))</f>
        <v/>
      </c>
      <c r="F919" s="8" t="n"/>
      <c r="G919" s="8" t="n"/>
      <c r="H919" s="8" t="n"/>
      <c r="I919" s="8" t="n"/>
      <c r="J919" s="4" t="n"/>
      <c r="K919" s="15">
        <f>IF(OR(B919="",G919="",I919=""),"",IFERROR((I919-G919)-IF(J919="",0,J919/24),""))</f>
        <v/>
      </c>
      <c r="L919" s="16">
        <f>IF(OR(B919="",F919="",G919=""),"",MAX(0,(G919-F919)*1440))</f>
        <v/>
      </c>
      <c r="M919" s="17">
        <f>IF(B919="","",IF(G919="","Falta",IF(G919&gt;F919+10/1440,"Atraso",IF(I919&lt;H919,"Saída antecipada","Presente"))))</f>
        <v/>
      </c>
      <c r="N919" s="12" t="n"/>
      <c r="O919" s="18">
        <f>IF(OR(B919="",K919=""),"",K919*24*IFERROR(VLOOKUP(B919,'Cadastro'!$A$2:$H$101,7,FALSE),0))</f>
        <v/>
      </c>
      <c r="P919" s="12" t="n"/>
    </row>
    <row r="920">
      <c r="A920" s="6" t="n"/>
      <c r="B920" s="2" t="n"/>
      <c r="C920" s="7">
        <f>IF(B920="","",IFERROR(VLOOKUP(B920,'Cadastro'!$A$2:$H$101,2,FALSE),"Não localizado"))</f>
        <v/>
      </c>
      <c r="D920" s="7">
        <f>IF(B920="","",IFERROR(VLOOKUP(B920,'Cadastro'!$A$2:$H$101,3,FALSE),""))</f>
        <v/>
      </c>
      <c r="E920" s="7">
        <f>IF(B920="","",IFERROR(VLOOKUP(B920,'Cadastro'!$A$2:$H$101,4,FALSE),""))</f>
        <v/>
      </c>
      <c r="F920" s="8" t="n"/>
      <c r="G920" s="8" t="n"/>
      <c r="H920" s="8" t="n"/>
      <c r="I920" s="8" t="n"/>
      <c r="J920" s="4" t="n"/>
      <c r="K920" s="9">
        <f>IF(OR(B920="",G920="",I920=""),"",IFERROR((I920-G920)-IF(J920="",0,J920/24),""))</f>
        <v/>
      </c>
      <c r="L920" s="10">
        <f>IF(OR(B920="",F920="",G920=""),"",MAX(0,(G920-F920)*1440))</f>
        <v/>
      </c>
      <c r="M920" s="11">
        <f>IF(B920="","",IF(G920="","Falta",IF(G920&gt;F920+10/1440,"Atraso",IF(I920&lt;H920,"Saída antecipada","Presente"))))</f>
        <v/>
      </c>
      <c r="N920" s="12" t="n"/>
      <c r="O920" s="13">
        <f>IF(OR(B920="",K920=""),"",K920*24*IFERROR(VLOOKUP(B920,'Cadastro'!$A$2:$H$101,7,FALSE),0))</f>
        <v/>
      </c>
      <c r="P920" s="12" t="n"/>
    </row>
    <row r="921">
      <c r="A921" s="6" t="n"/>
      <c r="B921" s="2" t="n"/>
      <c r="C921" s="14">
        <f>IF(B921="","",IFERROR(VLOOKUP(B921,'Cadastro'!$A$2:$H$101,2,FALSE),"Não localizado"))</f>
        <v/>
      </c>
      <c r="D921" s="14">
        <f>IF(B921="","",IFERROR(VLOOKUP(B921,'Cadastro'!$A$2:$H$101,3,FALSE),""))</f>
        <v/>
      </c>
      <c r="E921" s="14">
        <f>IF(B921="","",IFERROR(VLOOKUP(B921,'Cadastro'!$A$2:$H$101,4,FALSE),""))</f>
        <v/>
      </c>
      <c r="F921" s="8" t="n"/>
      <c r="G921" s="8" t="n"/>
      <c r="H921" s="8" t="n"/>
      <c r="I921" s="8" t="n"/>
      <c r="J921" s="4" t="n"/>
      <c r="K921" s="15">
        <f>IF(OR(B921="",G921="",I921=""),"",IFERROR((I921-G921)-IF(J921="",0,J921/24),""))</f>
        <v/>
      </c>
      <c r="L921" s="16">
        <f>IF(OR(B921="",F921="",G921=""),"",MAX(0,(G921-F921)*1440))</f>
        <v/>
      </c>
      <c r="M921" s="17">
        <f>IF(B921="","",IF(G921="","Falta",IF(G921&gt;F921+10/1440,"Atraso",IF(I921&lt;H921,"Saída antecipada","Presente"))))</f>
        <v/>
      </c>
      <c r="N921" s="12" t="n"/>
      <c r="O921" s="18">
        <f>IF(OR(B921="",K921=""),"",K921*24*IFERROR(VLOOKUP(B921,'Cadastro'!$A$2:$H$101,7,FALSE),0))</f>
        <v/>
      </c>
      <c r="P921" s="12" t="n"/>
    </row>
    <row r="922">
      <c r="A922" s="6" t="n"/>
      <c r="B922" s="2" t="n"/>
      <c r="C922" s="7">
        <f>IF(B922="","",IFERROR(VLOOKUP(B922,'Cadastro'!$A$2:$H$101,2,FALSE),"Não localizado"))</f>
        <v/>
      </c>
      <c r="D922" s="7">
        <f>IF(B922="","",IFERROR(VLOOKUP(B922,'Cadastro'!$A$2:$H$101,3,FALSE),""))</f>
        <v/>
      </c>
      <c r="E922" s="7">
        <f>IF(B922="","",IFERROR(VLOOKUP(B922,'Cadastro'!$A$2:$H$101,4,FALSE),""))</f>
        <v/>
      </c>
      <c r="F922" s="8" t="n"/>
      <c r="G922" s="8" t="n"/>
      <c r="H922" s="8" t="n"/>
      <c r="I922" s="8" t="n"/>
      <c r="J922" s="4" t="n"/>
      <c r="K922" s="9">
        <f>IF(OR(B922="",G922="",I922=""),"",IFERROR((I922-G922)-IF(J922="",0,J922/24),""))</f>
        <v/>
      </c>
      <c r="L922" s="10">
        <f>IF(OR(B922="",F922="",G922=""),"",MAX(0,(G922-F922)*1440))</f>
        <v/>
      </c>
      <c r="M922" s="11">
        <f>IF(B922="","",IF(G922="","Falta",IF(G922&gt;F922+10/1440,"Atraso",IF(I922&lt;H922,"Saída antecipada","Presente"))))</f>
        <v/>
      </c>
      <c r="N922" s="12" t="n"/>
      <c r="O922" s="13">
        <f>IF(OR(B922="",K922=""),"",K922*24*IFERROR(VLOOKUP(B922,'Cadastro'!$A$2:$H$101,7,FALSE),0))</f>
        <v/>
      </c>
      <c r="P922" s="12" t="n"/>
    </row>
    <row r="923">
      <c r="A923" s="6" t="n"/>
      <c r="B923" s="2" t="n"/>
      <c r="C923" s="14">
        <f>IF(B923="","",IFERROR(VLOOKUP(B923,'Cadastro'!$A$2:$H$101,2,FALSE),"Não localizado"))</f>
        <v/>
      </c>
      <c r="D923" s="14">
        <f>IF(B923="","",IFERROR(VLOOKUP(B923,'Cadastro'!$A$2:$H$101,3,FALSE),""))</f>
        <v/>
      </c>
      <c r="E923" s="14">
        <f>IF(B923="","",IFERROR(VLOOKUP(B923,'Cadastro'!$A$2:$H$101,4,FALSE),""))</f>
        <v/>
      </c>
      <c r="F923" s="8" t="n"/>
      <c r="G923" s="8" t="n"/>
      <c r="H923" s="8" t="n"/>
      <c r="I923" s="8" t="n"/>
      <c r="J923" s="4" t="n"/>
      <c r="K923" s="15">
        <f>IF(OR(B923="",G923="",I923=""),"",IFERROR((I923-G923)-IF(J923="",0,J923/24),""))</f>
        <v/>
      </c>
      <c r="L923" s="16">
        <f>IF(OR(B923="",F923="",G923=""),"",MAX(0,(G923-F923)*1440))</f>
        <v/>
      </c>
      <c r="M923" s="17">
        <f>IF(B923="","",IF(G923="","Falta",IF(G923&gt;F923+10/1440,"Atraso",IF(I923&lt;H923,"Saída antecipada","Presente"))))</f>
        <v/>
      </c>
      <c r="N923" s="12" t="n"/>
      <c r="O923" s="18">
        <f>IF(OR(B923="",K923=""),"",K923*24*IFERROR(VLOOKUP(B923,'Cadastro'!$A$2:$H$101,7,FALSE),0))</f>
        <v/>
      </c>
      <c r="P923" s="12" t="n"/>
    </row>
    <row r="924">
      <c r="A924" s="6" t="n"/>
      <c r="B924" s="2" t="n"/>
      <c r="C924" s="7">
        <f>IF(B924="","",IFERROR(VLOOKUP(B924,'Cadastro'!$A$2:$H$101,2,FALSE),"Não localizado"))</f>
        <v/>
      </c>
      <c r="D924" s="7">
        <f>IF(B924="","",IFERROR(VLOOKUP(B924,'Cadastro'!$A$2:$H$101,3,FALSE),""))</f>
        <v/>
      </c>
      <c r="E924" s="7">
        <f>IF(B924="","",IFERROR(VLOOKUP(B924,'Cadastro'!$A$2:$H$101,4,FALSE),""))</f>
        <v/>
      </c>
      <c r="F924" s="8" t="n"/>
      <c r="G924" s="8" t="n"/>
      <c r="H924" s="8" t="n"/>
      <c r="I924" s="8" t="n"/>
      <c r="J924" s="4" t="n"/>
      <c r="K924" s="9">
        <f>IF(OR(B924="",G924="",I924=""),"",IFERROR((I924-G924)-IF(J924="",0,J924/24),""))</f>
        <v/>
      </c>
      <c r="L924" s="10">
        <f>IF(OR(B924="",F924="",G924=""),"",MAX(0,(G924-F924)*1440))</f>
        <v/>
      </c>
      <c r="M924" s="11">
        <f>IF(B924="","",IF(G924="","Falta",IF(G924&gt;F924+10/1440,"Atraso",IF(I924&lt;H924,"Saída antecipada","Presente"))))</f>
        <v/>
      </c>
      <c r="N924" s="12" t="n"/>
      <c r="O924" s="13">
        <f>IF(OR(B924="",K924=""),"",K924*24*IFERROR(VLOOKUP(B924,'Cadastro'!$A$2:$H$101,7,FALSE),0))</f>
        <v/>
      </c>
      <c r="P924" s="12" t="n"/>
    </row>
    <row r="925">
      <c r="A925" s="6" t="n"/>
      <c r="B925" s="2" t="n"/>
      <c r="C925" s="14">
        <f>IF(B925="","",IFERROR(VLOOKUP(B925,'Cadastro'!$A$2:$H$101,2,FALSE),"Não localizado"))</f>
        <v/>
      </c>
      <c r="D925" s="14">
        <f>IF(B925="","",IFERROR(VLOOKUP(B925,'Cadastro'!$A$2:$H$101,3,FALSE),""))</f>
        <v/>
      </c>
      <c r="E925" s="14">
        <f>IF(B925="","",IFERROR(VLOOKUP(B925,'Cadastro'!$A$2:$H$101,4,FALSE),""))</f>
        <v/>
      </c>
      <c r="F925" s="8" t="n"/>
      <c r="G925" s="8" t="n"/>
      <c r="H925" s="8" t="n"/>
      <c r="I925" s="8" t="n"/>
      <c r="J925" s="4" t="n"/>
      <c r="K925" s="15">
        <f>IF(OR(B925="",G925="",I925=""),"",IFERROR((I925-G925)-IF(J925="",0,J925/24),""))</f>
        <v/>
      </c>
      <c r="L925" s="16">
        <f>IF(OR(B925="",F925="",G925=""),"",MAX(0,(G925-F925)*1440))</f>
        <v/>
      </c>
      <c r="M925" s="17">
        <f>IF(B925="","",IF(G925="","Falta",IF(G925&gt;F925+10/1440,"Atraso",IF(I925&lt;H925,"Saída antecipada","Presente"))))</f>
        <v/>
      </c>
      <c r="N925" s="12" t="n"/>
      <c r="O925" s="18">
        <f>IF(OR(B925="",K925=""),"",K925*24*IFERROR(VLOOKUP(B925,'Cadastro'!$A$2:$H$101,7,FALSE),0))</f>
        <v/>
      </c>
      <c r="P925" s="12" t="n"/>
    </row>
    <row r="926">
      <c r="A926" s="6" t="n"/>
      <c r="B926" s="2" t="n"/>
      <c r="C926" s="7">
        <f>IF(B926="","",IFERROR(VLOOKUP(B926,'Cadastro'!$A$2:$H$101,2,FALSE),"Não localizado"))</f>
        <v/>
      </c>
      <c r="D926" s="7">
        <f>IF(B926="","",IFERROR(VLOOKUP(B926,'Cadastro'!$A$2:$H$101,3,FALSE),""))</f>
        <v/>
      </c>
      <c r="E926" s="7">
        <f>IF(B926="","",IFERROR(VLOOKUP(B926,'Cadastro'!$A$2:$H$101,4,FALSE),""))</f>
        <v/>
      </c>
      <c r="F926" s="8" t="n"/>
      <c r="G926" s="8" t="n"/>
      <c r="H926" s="8" t="n"/>
      <c r="I926" s="8" t="n"/>
      <c r="J926" s="4" t="n"/>
      <c r="K926" s="9">
        <f>IF(OR(B926="",G926="",I926=""),"",IFERROR((I926-G926)-IF(J926="",0,J926/24),""))</f>
        <v/>
      </c>
      <c r="L926" s="10">
        <f>IF(OR(B926="",F926="",G926=""),"",MAX(0,(G926-F926)*1440))</f>
        <v/>
      </c>
      <c r="M926" s="11">
        <f>IF(B926="","",IF(G926="","Falta",IF(G926&gt;F926+10/1440,"Atraso",IF(I926&lt;H926,"Saída antecipada","Presente"))))</f>
        <v/>
      </c>
      <c r="N926" s="12" t="n"/>
      <c r="O926" s="13">
        <f>IF(OR(B926="",K926=""),"",K926*24*IFERROR(VLOOKUP(B926,'Cadastro'!$A$2:$H$101,7,FALSE),0))</f>
        <v/>
      </c>
      <c r="P926" s="12" t="n"/>
    </row>
    <row r="927">
      <c r="A927" s="6" t="n"/>
      <c r="B927" s="2" t="n"/>
      <c r="C927" s="14">
        <f>IF(B927="","",IFERROR(VLOOKUP(B927,'Cadastro'!$A$2:$H$101,2,FALSE),"Não localizado"))</f>
        <v/>
      </c>
      <c r="D927" s="14">
        <f>IF(B927="","",IFERROR(VLOOKUP(B927,'Cadastro'!$A$2:$H$101,3,FALSE),""))</f>
        <v/>
      </c>
      <c r="E927" s="14">
        <f>IF(B927="","",IFERROR(VLOOKUP(B927,'Cadastro'!$A$2:$H$101,4,FALSE),""))</f>
        <v/>
      </c>
      <c r="F927" s="8" t="n"/>
      <c r="G927" s="8" t="n"/>
      <c r="H927" s="8" t="n"/>
      <c r="I927" s="8" t="n"/>
      <c r="J927" s="4" t="n"/>
      <c r="K927" s="15">
        <f>IF(OR(B927="",G927="",I927=""),"",IFERROR((I927-G927)-IF(J927="",0,J927/24),""))</f>
        <v/>
      </c>
      <c r="L927" s="16">
        <f>IF(OR(B927="",F927="",G927=""),"",MAX(0,(G927-F927)*1440))</f>
        <v/>
      </c>
      <c r="M927" s="17">
        <f>IF(B927="","",IF(G927="","Falta",IF(G927&gt;F927+10/1440,"Atraso",IF(I927&lt;H927,"Saída antecipada","Presente"))))</f>
        <v/>
      </c>
      <c r="N927" s="12" t="n"/>
      <c r="O927" s="18">
        <f>IF(OR(B927="",K927=""),"",K927*24*IFERROR(VLOOKUP(B927,'Cadastro'!$A$2:$H$101,7,FALSE),0))</f>
        <v/>
      </c>
      <c r="P927" s="12" t="n"/>
    </row>
    <row r="928">
      <c r="A928" s="6" t="n"/>
      <c r="B928" s="2" t="n"/>
      <c r="C928" s="7">
        <f>IF(B928="","",IFERROR(VLOOKUP(B928,'Cadastro'!$A$2:$H$101,2,FALSE),"Não localizado"))</f>
        <v/>
      </c>
      <c r="D928" s="7">
        <f>IF(B928="","",IFERROR(VLOOKUP(B928,'Cadastro'!$A$2:$H$101,3,FALSE),""))</f>
        <v/>
      </c>
      <c r="E928" s="7">
        <f>IF(B928="","",IFERROR(VLOOKUP(B928,'Cadastro'!$A$2:$H$101,4,FALSE),""))</f>
        <v/>
      </c>
      <c r="F928" s="8" t="n"/>
      <c r="G928" s="8" t="n"/>
      <c r="H928" s="8" t="n"/>
      <c r="I928" s="8" t="n"/>
      <c r="J928" s="4" t="n"/>
      <c r="K928" s="9">
        <f>IF(OR(B928="",G928="",I928=""),"",IFERROR((I928-G928)-IF(J928="",0,J928/24),""))</f>
        <v/>
      </c>
      <c r="L928" s="10">
        <f>IF(OR(B928="",F928="",G928=""),"",MAX(0,(G928-F928)*1440))</f>
        <v/>
      </c>
      <c r="M928" s="11">
        <f>IF(B928="","",IF(G928="","Falta",IF(G928&gt;F928+10/1440,"Atraso",IF(I928&lt;H928,"Saída antecipada","Presente"))))</f>
        <v/>
      </c>
      <c r="N928" s="12" t="n"/>
      <c r="O928" s="13">
        <f>IF(OR(B928="",K928=""),"",K928*24*IFERROR(VLOOKUP(B928,'Cadastro'!$A$2:$H$101,7,FALSE),0))</f>
        <v/>
      </c>
      <c r="P928" s="12" t="n"/>
    </row>
    <row r="929">
      <c r="A929" s="6" t="n"/>
      <c r="B929" s="2" t="n"/>
      <c r="C929" s="14">
        <f>IF(B929="","",IFERROR(VLOOKUP(B929,'Cadastro'!$A$2:$H$101,2,FALSE),"Não localizado"))</f>
        <v/>
      </c>
      <c r="D929" s="14">
        <f>IF(B929="","",IFERROR(VLOOKUP(B929,'Cadastro'!$A$2:$H$101,3,FALSE),""))</f>
        <v/>
      </c>
      <c r="E929" s="14">
        <f>IF(B929="","",IFERROR(VLOOKUP(B929,'Cadastro'!$A$2:$H$101,4,FALSE),""))</f>
        <v/>
      </c>
      <c r="F929" s="8" t="n"/>
      <c r="G929" s="8" t="n"/>
      <c r="H929" s="8" t="n"/>
      <c r="I929" s="8" t="n"/>
      <c r="J929" s="4" t="n"/>
      <c r="K929" s="15">
        <f>IF(OR(B929="",G929="",I929=""),"",IFERROR((I929-G929)-IF(J929="",0,J929/24),""))</f>
        <v/>
      </c>
      <c r="L929" s="16">
        <f>IF(OR(B929="",F929="",G929=""),"",MAX(0,(G929-F929)*1440))</f>
        <v/>
      </c>
      <c r="M929" s="17">
        <f>IF(B929="","",IF(G929="","Falta",IF(G929&gt;F929+10/1440,"Atraso",IF(I929&lt;H929,"Saída antecipada","Presente"))))</f>
        <v/>
      </c>
      <c r="N929" s="12" t="n"/>
      <c r="O929" s="18">
        <f>IF(OR(B929="",K929=""),"",K929*24*IFERROR(VLOOKUP(B929,'Cadastro'!$A$2:$H$101,7,FALSE),0))</f>
        <v/>
      </c>
      <c r="P929" s="12" t="n"/>
    </row>
    <row r="930">
      <c r="A930" s="6" t="n"/>
      <c r="B930" s="2" t="n"/>
      <c r="C930" s="7">
        <f>IF(B930="","",IFERROR(VLOOKUP(B930,'Cadastro'!$A$2:$H$101,2,FALSE),"Não localizado"))</f>
        <v/>
      </c>
      <c r="D930" s="7">
        <f>IF(B930="","",IFERROR(VLOOKUP(B930,'Cadastro'!$A$2:$H$101,3,FALSE),""))</f>
        <v/>
      </c>
      <c r="E930" s="7">
        <f>IF(B930="","",IFERROR(VLOOKUP(B930,'Cadastro'!$A$2:$H$101,4,FALSE),""))</f>
        <v/>
      </c>
      <c r="F930" s="8" t="n"/>
      <c r="G930" s="8" t="n"/>
      <c r="H930" s="8" t="n"/>
      <c r="I930" s="8" t="n"/>
      <c r="J930" s="4" t="n"/>
      <c r="K930" s="9">
        <f>IF(OR(B930="",G930="",I930=""),"",IFERROR((I930-G930)-IF(J930="",0,J930/24),""))</f>
        <v/>
      </c>
      <c r="L930" s="10">
        <f>IF(OR(B930="",F930="",G930=""),"",MAX(0,(G930-F930)*1440))</f>
        <v/>
      </c>
      <c r="M930" s="11">
        <f>IF(B930="","",IF(G930="","Falta",IF(G930&gt;F930+10/1440,"Atraso",IF(I930&lt;H930,"Saída antecipada","Presente"))))</f>
        <v/>
      </c>
      <c r="N930" s="12" t="n"/>
      <c r="O930" s="13">
        <f>IF(OR(B930="",K930=""),"",K930*24*IFERROR(VLOOKUP(B930,'Cadastro'!$A$2:$H$101,7,FALSE),0))</f>
        <v/>
      </c>
      <c r="P930" s="12" t="n"/>
    </row>
    <row r="931">
      <c r="A931" s="6" t="n"/>
      <c r="B931" s="2" t="n"/>
      <c r="C931" s="14">
        <f>IF(B931="","",IFERROR(VLOOKUP(B931,'Cadastro'!$A$2:$H$101,2,FALSE),"Não localizado"))</f>
        <v/>
      </c>
      <c r="D931" s="14">
        <f>IF(B931="","",IFERROR(VLOOKUP(B931,'Cadastro'!$A$2:$H$101,3,FALSE),""))</f>
        <v/>
      </c>
      <c r="E931" s="14">
        <f>IF(B931="","",IFERROR(VLOOKUP(B931,'Cadastro'!$A$2:$H$101,4,FALSE),""))</f>
        <v/>
      </c>
      <c r="F931" s="8" t="n"/>
      <c r="G931" s="8" t="n"/>
      <c r="H931" s="8" t="n"/>
      <c r="I931" s="8" t="n"/>
      <c r="J931" s="4" t="n"/>
      <c r="K931" s="15">
        <f>IF(OR(B931="",G931="",I931=""),"",IFERROR((I931-G931)-IF(J931="",0,J931/24),""))</f>
        <v/>
      </c>
      <c r="L931" s="16">
        <f>IF(OR(B931="",F931="",G931=""),"",MAX(0,(G931-F931)*1440))</f>
        <v/>
      </c>
      <c r="M931" s="17">
        <f>IF(B931="","",IF(G931="","Falta",IF(G931&gt;F931+10/1440,"Atraso",IF(I931&lt;H931,"Saída antecipada","Presente"))))</f>
        <v/>
      </c>
      <c r="N931" s="12" t="n"/>
      <c r="O931" s="18">
        <f>IF(OR(B931="",K931=""),"",K931*24*IFERROR(VLOOKUP(B931,'Cadastro'!$A$2:$H$101,7,FALSE),0))</f>
        <v/>
      </c>
      <c r="P931" s="12" t="n"/>
    </row>
    <row r="932">
      <c r="A932" s="6" t="n"/>
      <c r="B932" s="2" t="n"/>
      <c r="C932" s="7">
        <f>IF(B932="","",IFERROR(VLOOKUP(B932,'Cadastro'!$A$2:$H$101,2,FALSE),"Não localizado"))</f>
        <v/>
      </c>
      <c r="D932" s="7">
        <f>IF(B932="","",IFERROR(VLOOKUP(B932,'Cadastro'!$A$2:$H$101,3,FALSE),""))</f>
        <v/>
      </c>
      <c r="E932" s="7">
        <f>IF(B932="","",IFERROR(VLOOKUP(B932,'Cadastro'!$A$2:$H$101,4,FALSE),""))</f>
        <v/>
      </c>
      <c r="F932" s="8" t="n"/>
      <c r="G932" s="8" t="n"/>
      <c r="H932" s="8" t="n"/>
      <c r="I932" s="8" t="n"/>
      <c r="J932" s="4" t="n"/>
      <c r="K932" s="9">
        <f>IF(OR(B932="",G932="",I932=""),"",IFERROR((I932-G932)-IF(J932="",0,J932/24),""))</f>
        <v/>
      </c>
      <c r="L932" s="10">
        <f>IF(OR(B932="",F932="",G932=""),"",MAX(0,(G932-F932)*1440))</f>
        <v/>
      </c>
      <c r="M932" s="11">
        <f>IF(B932="","",IF(G932="","Falta",IF(G932&gt;F932+10/1440,"Atraso",IF(I932&lt;H932,"Saída antecipada","Presente"))))</f>
        <v/>
      </c>
      <c r="N932" s="12" t="n"/>
      <c r="O932" s="13">
        <f>IF(OR(B932="",K932=""),"",K932*24*IFERROR(VLOOKUP(B932,'Cadastro'!$A$2:$H$101,7,FALSE),0))</f>
        <v/>
      </c>
      <c r="P932" s="12" t="n"/>
    </row>
    <row r="933">
      <c r="A933" s="6" t="n"/>
      <c r="B933" s="2" t="n"/>
      <c r="C933" s="14">
        <f>IF(B933="","",IFERROR(VLOOKUP(B933,'Cadastro'!$A$2:$H$101,2,FALSE),"Não localizado"))</f>
        <v/>
      </c>
      <c r="D933" s="14">
        <f>IF(B933="","",IFERROR(VLOOKUP(B933,'Cadastro'!$A$2:$H$101,3,FALSE),""))</f>
        <v/>
      </c>
      <c r="E933" s="14">
        <f>IF(B933="","",IFERROR(VLOOKUP(B933,'Cadastro'!$A$2:$H$101,4,FALSE),""))</f>
        <v/>
      </c>
      <c r="F933" s="8" t="n"/>
      <c r="G933" s="8" t="n"/>
      <c r="H933" s="8" t="n"/>
      <c r="I933" s="8" t="n"/>
      <c r="J933" s="4" t="n"/>
      <c r="K933" s="15">
        <f>IF(OR(B933="",G933="",I933=""),"",IFERROR((I933-G933)-IF(J933="",0,J933/24),""))</f>
        <v/>
      </c>
      <c r="L933" s="16">
        <f>IF(OR(B933="",F933="",G933=""),"",MAX(0,(G933-F933)*1440))</f>
        <v/>
      </c>
      <c r="M933" s="17">
        <f>IF(B933="","",IF(G933="","Falta",IF(G933&gt;F933+10/1440,"Atraso",IF(I933&lt;H933,"Saída antecipada","Presente"))))</f>
        <v/>
      </c>
      <c r="N933" s="12" t="n"/>
      <c r="O933" s="18">
        <f>IF(OR(B933="",K933=""),"",K933*24*IFERROR(VLOOKUP(B933,'Cadastro'!$A$2:$H$101,7,FALSE),0))</f>
        <v/>
      </c>
      <c r="P933" s="12" t="n"/>
    </row>
    <row r="934">
      <c r="A934" s="6" t="n"/>
      <c r="B934" s="2" t="n"/>
      <c r="C934" s="7">
        <f>IF(B934="","",IFERROR(VLOOKUP(B934,'Cadastro'!$A$2:$H$101,2,FALSE),"Não localizado"))</f>
        <v/>
      </c>
      <c r="D934" s="7">
        <f>IF(B934="","",IFERROR(VLOOKUP(B934,'Cadastro'!$A$2:$H$101,3,FALSE),""))</f>
        <v/>
      </c>
      <c r="E934" s="7">
        <f>IF(B934="","",IFERROR(VLOOKUP(B934,'Cadastro'!$A$2:$H$101,4,FALSE),""))</f>
        <v/>
      </c>
      <c r="F934" s="8" t="n"/>
      <c r="G934" s="8" t="n"/>
      <c r="H934" s="8" t="n"/>
      <c r="I934" s="8" t="n"/>
      <c r="J934" s="4" t="n"/>
      <c r="K934" s="9">
        <f>IF(OR(B934="",G934="",I934=""),"",IFERROR((I934-G934)-IF(J934="",0,J934/24),""))</f>
        <v/>
      </c>
      <c r="L934" s="10">
        <f>IF(OR(B934="",F934="",G934=""),"",MAX(0,(G934-F934)*1440))</f>
        <v/>
      </c>
      <c r="M934" s="11">
        <f>IF(B934="","",IF(G934="","Falta",IF(G934&gt;F934+10/1440,"Atraso",IF(I934&lt;H934,"Saída antecipada","Presente"))))</f>
        <v/>
      </c>
      <c r="N934" s="12" t="n"/>
      <c r="O934" s="13">
        <f>IF(OR(B934="",K934=""),"",K934*24*IFERROR(VLOOKUP(B934,'Cadastro'!$A$2:$H$101,7,FALSE),0))</f>
        <v/>
      </c>
      <c r="P934" s="12" t="n"/>
    </row>
    <row r="935">
      <c r="A935" s="6" t="n"/>
      <c r="B935" s="2" t="n"/>
      <c r="C935" s="14">
        <f>IF(B935="","",IFERROR(VLOOKUP(B935,'Cadastro'!$A$2:$H$101,2,FALSE),"Não localizado"))</f>
        <v/>
      </c>
      <c r="D935" s="14">
        <f>IF(B935="","",IFERROR(VLOOKUP(B935,'Cadastro'!$A$2:$H$101,3,FALSE),""))</f>
        <v/>
      </c>
      <c r="E935" s="14">
        <f>IF(B935="","",IFERROR(VLOOKUP(B935,'Cadastro'!$A$2:$H$101,4,FALSE),""))</f>
        <v/>
      </c>
      <c r="F935" s="8" t="n"/>
      <c r="G935" s="8" t="n"/>
      <c r="H935" s="8" t="n"/>
      <c r="I935" s="8" t="n"/>
      <c r="J935" s="4" t="n"/>
      <c r="K935" s="15">
        <f>IF(OR(B935="",G935="",I935=""),"",IFERROR((I935-G935)-IF(J935="",0,J935/24),""))</f>
        <v/>
      </c>
      <c r="L935" s="16">
        <f>IF(OR(B935="",F935="",G935=""),"",MAX(0,(G935-F935)*1440))</f>
        <v/>
      </c>
      <c r="M935" s="17">
        <f>IF(B935="","",IF(G935="","Falta",IF(G935&gt;F935+10/1440,"Atraso",IF(I935&lt;H935,"Saída antecipada","Presente"))))</f>
        <v/>
      </c>
      <c r="N935" s="12" t="n"/>
      <c r="O935" s="18">
        <f>IF(OR(B935="",K935=""),"",K935*24*IFERROR(VLOOKUP(B935,'Cadastro'!$A$2:$H$101,7,FALSE),0))</f>
        <v/>
      </c>
      <c r="P935" s="12" t="n"/>
    </row>
    <row r="936">
      <c r="A936" s="6" t="n"/>
      <c r="B936" s="2" t="n"/>
      <c r="C936" s="7">
        <f>IF(B936="","",IFERROR(VLOOKUP(B936,'Cadastro'!$A$2:$H$101,2,FALSE),"Não localizado"))</f>
        <v/>
      </c>
      <c r="D936" s="7">
        <f>IF(B936="","",IFERROR(VLOOKUP(B936,'Cadastro'!$A$2:$H$101,3,FALSE),""))</f>
        <v/>
      </c>
      <c r="E936" s="7">
        <f>IF(B936="","",IFERROR(VLOOKUP(B936,'Cadastro'!$A$2:$H$101,4,FALSE),""))</f>
        <v/>
      </c>
      <c r="F936" s="8" t="n"/>
      <c r="G936" s="8" t="n"/>
      <c r="H936" s="8" t="n"/>
      <c r="I936" s="8" t="n"/>
      <c r="J936" s="4" t="n"/>
      <c r="K936" s="9">
        <f>IF(OR(B936="",G936="",I936=""),"",IFERROR((I936-G936)-IF(J936="",0,J936/24),""))</f>
        <v/>
      </c>
      <c r="L936" s="10">
        <f>IF(OR(B936="",F936="",G936=""),"",MAX(0,(G936-F936)*1440))</f>
        <v/>
      </c>
      <c r="M936" s="11">
        <f>IF(B936="","",IF(G936="","Falta",IF(G936&gt;F936+10/1440,"Atraso",IF(I936&lt;H936,"Saída antecipada","Presente"))))</f>
        <v/>
      </c>
      <c r="N936" s="12" t="n"/>
      <c r="O936" s="13">
        <f>IF(OR(B936="",K936=""),"",K936*24*IFERROR(VLOOKUP(B936,'Cadastro'!$A$2:$H$101,7,FALSE),0))</f>
        <v/>
      </c>
      <c r="P936" s="12" t="n"/>
    </row>
    <row r="937">
      <c r="A937" s="6" t="n"/>
      <c r="B937" s="2" t="n"/>
      <c r="C937" s="14">
        <f>IF(B937="","",IFERROR(VLOOKUP(B937,'Cadastro'!$A$2:$H$101,2,FALSE),"Não localizado"))</f>
        <v/>
      </c>
      <c r="D937" s="14">
        <f>IF(B937="","",IFERROR(VLOOKUP(B937,'Cadastro'!$A$2:$H$101,3,FALSE),""))</f>
        <v/>
      </c>
      <c r="E937" s="14">
        <f>IF(B937="","",IFERROR(VLOOKUP(B937,'Cadastro'!$A$2:$H$101,4,FALSE),""))</f>
        <v/>
      </c>
      <c r="F937" s="8" t="n"/>
      <c r="G937" s="8" t="n"/>
      <c r="H937" s="8" t="n"/>
      <c r="I937" s="8" t="n"/>
      <c r="J937" s="4" t="n"/>
      <c r="K937" s="15">
        <f>IF(OR(B937="",G937="",I937=""),"",IFERROR((I937-G937)-IF(J937="",0,J937/24),""))</f>
        <v/>
      </c>
      <c r="L937" s="16">
        <f>IF(OR(B937="",F937="",G937=""),"",MAX(0,(G937-F937)*1440))</f>
        <v/>
      </c>
      <c r="M937" s="17">
        <f>IF(B937="","",IF(G937="","Falta",IF(G937&gt;F937+10/1440,"Atraso",IF(I937&lt;H937,"Saída antecipada","Presente"))))</f>
        <v/>
      </c>
      <c r="N937" s="12" t="n"/>
      <c r="O937" s="18">
        <f>IF(OR(B937="",K937=""),"",K937*24*IFERROR(VLOOKUP(B937,'Cadastro'!$A$2:$H$101,7,FALSE),0))</f>
        <v/>
      </c>
      <c r="P937" s="12" t="n"/>
    </row>
    <row r="938">
      <c r="A938" s="6" t="n"/>
      <c r="B938" s="2" t="n"/>
      <c r="C938" s="7">
        <f>IF(B938="","",IFERROR(VLOOKUP(B938,'Cadastro'!$A$2:$H$101,2,FALSE),"Não localizado"))</f>
        <v/>
      </c>
      <c r="D938" s="7">
        <f>IF(B938="","",IFERROR(VLOOKUP(B938,'Cadastro'!$A$2:$H$101,3,FALSE),""))</f>
        <v/>
      </c>
      <c r="E938" s="7">
        <f>IF(B938="","",IFERROR(VLOOKUP(B938,'Cadastro'!$A$2:$H$101,4,FALSE),""))</f>
        <v/>
      </c>
      <c r="F938" s="8" t="n"/>
      <c r="G938" s="8" t="n"/>
      <c r="H938" s="8" t="n"/>
      <c r="I938" s="8" t="n"/>
      <c r="J938" s="4" t="n"/>
      <c r="K938" s="9">
        <f>IF(OR(B938="",G938="",I938=""),"",IFERROR((I938-G938)-IF(J938="",0,J938/24),""))</f>
        <v/>
      </c>
      <c r="L938" s="10">
        <f>IF(OR(B938="",F938="",G938=""),"",MAX(0,(G938-F938)*1440))</f>
        <v/>
      </c>
      <c r="M938" s="11">
        <f>IF(B938="","",IF(G938="","Falta",IF(G938&gt;F938+10/1440,"Atraso",IF(I938&lt;H938,"Saída antecipada","Presente"))))</f>
        <v/>
      </c>
      <c r="N938" s="12" t="n"/>
      <c r="O938" s="13">
        <f>IF(OR(B938="",K938=""),"",K938*24*IFERROR(VLOOKUP(B938,'Cadastro'!$A$2:$H$101,7,FALSE),0))</f>
        <v/>
      </c>
      <c r="P938" s="12" t="n"/>
    </row>
    <row r="939">
      <c r="A939" s="6" t="n"/>
      <c r="B939" s="2" t="n"/>
      <c r="C939" s="14">
        <f>IF(B939="","",IFERROR(VLOOKUP(B939,'Cadastro'!$A$2:$H$101,2,FALSE),"Não localizado"))</f>
        <v/>
      </c>
      <c r="D939" s="14">
        <f>IF(B939="","",IFERROR(VLOOKUP(B939,'Cadastro'!$A$2:$H$101,3,FALSE),""))</f>
        <v/>
      </c>
      <c r="E939" s="14">
        <f>IF(B939="","",IFERROR(VLOOKUP(B939,'Cadastro'!$A$2:$H$101,4,FALSE),""))</f>
        <v/>
      </c>
      <c r="F939" s="8" t="n"/>
      <c r="G939" s="8" t="n"/>
      <c r="H939" s="8" t="n"/>
      <c r="I939" s="8" t="n"/>
      <c r="J939" s="4" t="n"/>
      <c r="K939" s="15">
        <f>IF(OR(B939="",G939="",I939=""),"",IFERROR((I939-G939)-IF(J939="",0,J939/24),""))</f>
        <v/>
      </c>
      <c r="L939" s="16">
        <f>IF(OR(B939="",F939="",G939=""),"",MAX(0,(G939-F939)*1440))</f>
        <v/>
      </c>
      <c r="M939" s="17">
        <f>IF(B939="","",IF(G939="","Falta",IF(G939&gt;F939+10/1440,"Atraso",IF(I939&lt;H939,"Saída antecipada","Presente"))))</f>
        <v/>
      </c>
      <c r="N939" s="12" t="n"/>
      <c r="O939" s="18">
        <f>IF(OR(B939="",K939=""),"",K939*24*IFERROR(VLOOKUP(B939,'Cadastro'!$A$2:$H$101,7,FALSE),0))</f>
        <v/>
      </c>
      <c r="P939" s="12" t="n"/>
    </row>
    <row r="940">
      <c r="A940" s="6" t="n"/>
      <c r="B940" s="2" t="n"/>
      <c r="C940" s="7">
        <f>IF(B940="","",IFERROR(VLOOKUP(B940,'Cadastro'!$A$2:$H$101,2,FALSE),"Não localizado"))</f>
        <v/>
      </c>
      <c r="D940" s="7">
        <f>IF(B940="","",IFERROR(VLOOKUP(B940,'Cadastro'!$A$2:$H$101,3,FALSE),""))</f>
        <v/>
      </c>
      <c r="E940" s="7">
        <f>IF(B940="","",IFERROR(VLOOKUP(B940,'Cadastro'!$A$2:$H$101,4,FALSE),""))</f>
        <v/>
      </c>
      <c r="F940" s="8" t="n"/>
      <c r="G940" s="8" t="n"/>
      <c r="H940" s="8" t="n"/>
      <c r="I940" s="8" t="n"/>
      <c r="J940" s="4" t="n"/>
      <c r="K940" s="9">
        <f>IF(OR(B940="",G940="",I940=""),"",IFERROR((I940-G940)-IF(J940="",0,J940/24),""))</f>
        <v/>
      </c>
      <c r="L940" s="10">
        <f>IF(OR(B940="",F940="",G940=""),"",MAX(0,(G940-F940)*1440))</f>
        <v/>
      </c>
      <c r="M940" s="11">
        <f>IF(B940="","",IF(G940="","Falta",IF(G940&gt;F940+10/1440,"Atraso",IF(I940&lt;H940,"Saída antecipada","Presente"))))</f>
        <v/>
      </c>
      <c r="N940" s="12" t="n"/>
      <c r="O940" s="13">
        <f>IF(OR(B940="",K940=""),"",K940*24*IFERROR(VLOOKUP(B940,'Cadastro'!$A$2:$H$101,7,FALSE),0))</f>
        <v/>
      </c>
      <c r="P940" s="12" t="n"/>
    </row>
    <row r="941">
      <c r="A941" s="6" t="n"/>
      <c r="B941" s="2" t="n"/>
      <c r="C941" s="14">
        <f>IF(B941="","",IFERROR(VLOOKUP(B941,'Cadastro'!$A$2:$H$101,2,FALSE),"Não localizado"))</f>
        <v/>
      </c>
      <c r="D941" s="14">
        <f>IF(B941="","",IFERROR(VLOOKUP(B941,'Cadastro'!$A$2:$H$101,3,FALSE),""))</f>
        <v/>
      </c>
      <c r="E941" s="14">
        <f>IF(B941="","",IFERROR(VLOOKUP(B941,'Cadastro'!$A$2:$H$101,4,FALSE),""))</f>
        <v/>
      </c>
      <c r="F941" s="8" t="n"/>
      <c r="G941" s="8" t="n"/>
      <c r="H941" s="8" t="n"/>
      <c r="I941" s="8" t="n"/>
      <c r="J941" s="4" t="n"/>
      <c r="K941" s="15">
        <f>IF(OR(B941="",G941="",I941=""),"",IFERROR((I941-G941)-IF(J941="",0,J941/24),""))</f>
        <v/>
      </c>
      <c r="L941" s="16">
        <f>IF(OR(B941="",F941="",G941=""),"",MAX(0,(G941-F941)*1440))</f>
        <v/>
      </c>
      <c r="M941" s="17">
        <f>IF(B941="","",IF(G941="","Falta",IF(G941&gt;F941+10/1440,"Atraso",IF(I941&lt;H941,"Saída antecipada","Presente"))))</f>
        <v/>
      </c>
      <c r="N941" s="12" t="n"/>
      <c r="O941" s="18">
        <f>IF(OR(B941="",K941=""),"",K941*24*IFERROR(VLOOKUP(B941,'Cadastro'!$A$2:$H$101,7,FALSE),0))</f>
        <v/>
      </c>
      <c r="P941" s="12" t="n"/>
    </row>
    <row r="942">
      <c r="A942" s="6" t="n"/>
      <c r="B942" s="2" t="n"/>
      <c r="C942" s="7">
        <f>IF(B942="","",IFERROR(VLOOKUP(B942,'Cadastro'!$A$2:$H$101,2,FALSE),"Não localizado"))</f>
        <v/>
      </c>
      <c r="D942" s="7">
        <f>IF(B942="","",IFERROR(VLOOKUP(B942,'Cadastro'!$A$2:$H$101,3,FALSE),""))</f>
        <v/>
      </c>
      <c r="E942" s="7">
        <f>IF(B942="","",IFERROR(VLOOKUP(B942,'Cadastro'!$A$2:$H$101,4,FALSE),""))</f>
        <v/>
      </c>
      <c r="F942" s="8" t="n"/>
      <c r="G942" s="8" t="n"/>
      <c r="H942" s="8" t="n"/>
      <c r="I942" s="8" t="n"/>
      <c r="J942" s="4" t="n"/>
      <c r="K942" s="9">
        <f>IF(OR(B942="",G942="",I942=""),"",IFERROR((I942-G942)-IF(J942="",0,J942/24),""))</f>
        <v/>
      </c>
      <c r="L942" s="10">
        <f>IF(OR(B942="",F942="",G942=""),"",MAX(0,(G942-F942)*1440))</f>
        <v/>
      </c>
      <c r="M942" s="11">
        <f>IF(B942="","",IF(G942="","Falta",IF(G942&gt;F942+10/1440,"Atraso",IF(I942&lt;H942,"Saída antecipada","Presente"))))</f>
        <v/>
      </c>
      <c r="N942" s="12" t="n"/>
      <c r="O942" s="13">
        <f>IF(OR(B942="",K942=""),"",K942*24*IFERROR(VLOOKUP(B942,'Cadastro'!$A$2:$H$101,7,FALSE),0))</f>
        <v/>
      </c>
      <c r="P942" s="12" t="n"/>
    </row>
    <row r="943">
      <c r="A943" s="6" t="n"/>
      <c r="B943" s="2" t="n"/>
      <c r="C943" s="14">
        <f>IF(B943="","",IFERROR(VLOOKUP(B943,'Cadastro'!$A$2:$H$101,2,FALSE),"Não localizado"))</f>
        <v/>
      </c>
      <c r="D943" s="14">
        <f>IF(B943="","",IFERROR(VLOOKUP(B943,'Cadastro'!$A$2:$H$101,3,FALSE),""))</f>
        <v/>
      </c>
      <c r="E943" s="14">
        <f>IF(B943="","",IFERROR(VLOOKUP(B943,'Cadastro'!$A$2:$H$101,4,FALSE),""))</f>
        <v/>
      </c>
      <c r="F943" s="8" t="n"/>
      <c r="G943" s="8" t="n"/>
      <c r="H943" s="8" t="n"/>
      <c r="I943" s="8" t="n"/>
      <c r="J943" s="4" t="n"/>
      <c r="K943" s="15">
        <f>IF(OR(B943="",G943="",I943=""),"",IFERROR((I943-G943)-IF(J943="",0,J943/24),""))</f>
        <v/>
      </c>
      <c r="L943" s="16">
        <f>IF(OR(B943="",F943="",G943=""),"",MAX(0,(G943-F943)*1440))</f>
        <v/>
      </c>
      <c r="M943" s="17">
        <f>IF(B943="","",IF(G943="","Falta",IF(G943&gt;F943+10/1440,"Atraso",IF(I943&lt;H943,"Saída antecipada","Presente"))))</f>
        <v/>
      </c>
      <c r="N943" s="12" t="n"/>
      <c r="O943" s="18">
        <f>IF(OR(B943="",K943=""),"",K943*24*IFERROR(VLOOKUP(B943,'Cadastro'!$A$2:$H$101,7,FALSE),0))</f>
        <v/>
      </c>
      <c r="P943" s="12" t="n"/>
    </row>
    <row r="944">
      <c r="A944" s="6" t="n"/>
      <c r="B944" s="2" t="n"/>
      <c r="C944" s="7">
        <f>IF(B944="","",IFERROR(VLOOKUP(B944,'Cadastro'!$A$2:$H$101,2,FALSE),"Não localizado"))</f>
        <v/>
      </c>
      <c r="D944" s="7">
        <f>IF(B944="","",IFERROR(VLOOKUP(B944,'Cadastro'!$A$2:$H$101,3,FALSE),""))</f>
        <v/>
      </c>
      <c r="E944" s="7">
        <f>IF(B944="","",IFERROR(VLOOKUP(B944,'Cadastro'!$A$2:$H$101,4,FALSE),""))</f>
        <v/>
      </c>
      <c r="F944" s="8" t="n"/>
      <c r="G944" s="8" t="n"/>
      <c r="H944" s="8" t="n"/>
      <c r="I944" s="8" t="n"/>
      <c r="J944" s="4" t="n"/>
      <c r="K944" s="9">
        <f>IF(OR(B944="",G944="",I944=""),"",IFERROR((I944-G944)-IF(J944="",0,J944/24),""))</f>
        <v/>
      </c>
      <c r="L944" s="10">
        <f>IF(OR(B944="",F944="",G944=""),"",MAX(0,(G944-F944)*1440))</f>
        <v/>
      </c>
      <c r="M944" s="11">
        <f>IF(B944="","",IF(G944="","Falta",IF(G944&gt;F944+10/1440,"Atraso",IF(I944&lt;H944,"Saída antecipada","Presente"))))</f>
        <v/>
      </c>
      <c r="N944" s="12" t="n"/>
      <c r="O944" s="13">
        <f>IF(OR(B944="",K944=""),"",K944*24*IFERROR(VLOOKUP(B944,'Cadastro'!$A$2:$H$101,7,FALSE),0))</f>
        <v/>
      </c>
      <c r="P944" s="12" t="n"/>
    </row>
    <row r="945">
      <c r="A945" s="6" t="n"/>
      <c r="B945" s="2" t="n"/>
      <c r="C945" s="14">
        <f>IF(B945="","",IFERROR(VLOOKUP(B945,'Cadastro'!$A$2:$H$101,2,FALSE),"Não localizado"))</f>
        <v/>
      </c>
      <c r="D945" s="14">
        <f>IF(B945="","",IFERROR(VLOOKUP(B945,'Cadastro'!$A$2:$H$101,3,FALSE),""))</f>
        <v/>
      </c>
      <c r="E945" s="14">
        <f>IF(B945="","",IFERROR(VLOOKUP(B945,'Cadastro'!$A$2:$H$101,4,FALSE),""))</f>
        <v/>
      </c>
      <c r="F945" s="8" t="n"/>
      <c r="G945" s="8" t="n"/>
      <c r="H945" s="8" t="n"/>
      <c r="I945" s="8" t="n"/>
      <c r="J945" s="4" t="n"/>
      <c r="K945" s="15">
        <f>IF(OR(B945="",G945="",I945=""),"",IFERROR((I945-G945)-IF(J945="",0,J945/24),""))</f>
        <v/>
      </c>
      <c r="L945" s="16">
        <f>IF(OR(B945="",F945="",G945=""),"",MAX(0,(G945-F945)*1440))</f>
        <v/>
      </c>
      <c r="M945" s="17">
        <f>IF(B945="","",IF(G945="","Falta",IF(G945&gt;F945+10/1440,"Atraso",IF(I945&lt;H945,"Saída antecipada","Presente"))))</f>
        <v/>
      </c>
      <c r="N945" s="12" t="n"/>
      <c r="O945" s="18">
        <f>IF(OR(B945="",K945=""),"",K945*24*IFERROR(VLOOKUP(B945,'Cadastro'!$A$2:$H$101,7,FALSE),0))</f>
        <v/>
      </c>
      <c r="P945" s="12" t="n"/>
    </row>
    <row r="946">
      <c r="A946" s="6" t="n"/>
      <c r="B946" s="2" t="n"/>
      <c r="C946" s="7">
        <f>IF(B946="","",IFERROR(VLOOKUP(B946,'Cadastro'!$A$2:$H$101,2,FALSE),"Não localizado"))</f>
        <v/>
      </c>
      <c r="D946" s="7">
        <f>IF(B946="","",IFERROR(VLOOKUP(B946,'Cadastro'!$A$2:$H$101,3,FALSE),""))</f>
        <v/>
      </c>
      <c r="E946" s="7">
        <f>IF(B946="","",IFERROR(VLOOKUP(B946,'Cadastro'!$A$2:$H$101,4,FALSE),""))</f>
        <v/>
      </c>
      <c r="F946" s="8" t="n"/>
      <c r="G946" s="8" t="n"/>
      <c r="H946" s="8" t="n"/>
      <c r="I946" s="8" t="n"/>
      <c r="J946" s="4" t="n"/>
      <c r="K946" s="9">
        <f>IF(OR(B946="",G946="",I946=""),"",IFERROR((I946-G946)-IF(J946="",0,J946/24),""))</f>
        <v/>
      </c>
      <c r="L946" s="10">
        <f>IF(OR(B946="",F946="",G946=""),"",MAX(0,(G946-F946)*1440))</f>
        <v/>
      </c>
      <c r="M946" s="11">
        <f>IF(B946="","",IF(G946="","Falta",IF(G946&gt;F946+10/1440,"Atraso",IF(I946&lt;H946,"Saída antecipada","Presente"))))</f>
        <v/>
      </c>
      <c r="N946" s="12" t="n"/>
      <c r="O946" s="13">
        <f>IF(OR(B946="",K946=""),"",K946*24*IFERROR(VLOOKUP(B946,'Cadastro'!$A$2:$H$101,7,FALSE),0))</f>
        <v/>
      </c>
      <c r="P946" s="12" t="n"/>
    </row>
    <row r="947">
      <c r="A947" s="6" t="n"/>
      <c r="B947" s="2" t="n"/>
      <c r="C947" s="14">
        <f>IF(B947="","",IFERROR(VLOOKUP(B947,'Cadastro'!$A$2:$H$101,2,FALSE),"Não localizado"))</f>
        <v/>
      </c>
      <c r="D947" s="14">
        <f>IF(B947="","",IFERROR(VLOOKUP(B947,'Cadastro'!$A$2:$H$101,3,FALSE),""))</f>
        <v/>
      </c>
      <c r="E947" s="14">
        <f>IF(B947="","",IFERROR(VLOOKUP(B947,'Cadastro'!$A$2:$H$101,4,FALSE),""))</f>
        <v/>
      </c>
      <c r="F947" s="8" t="n"/>
      <c r="G947" s="8" t="n"/>
      <c r="H947" s="8" t="n"/>
      <c r="I947" s="8" t="n"/>
      <c r="J947" s="4" t="n"/>
      <c r="K947" s="15">
        <f>IF(OR(B947="",G947="",I947=""),"",IFERROR((I947-G947)-IF(J947="",0,J947/24),""))</f>
        <v/>
      </c>
      <c r="L947" s="16">
        <f>IF(OR(B947="",F947="",G947=""),"",MAX(0,(G947-F947)*1440))</f>
        <v/>
      </c>
      <c r="M947" s="17">
        <f>IF(B947="","",IF(G947="","Falta",IF(G947&gt;F947+10/1440,"Atraso",IF(I947&lt;H947,"Saída antecipada","Presente"))))</f>
        <v/>
      </c>
      <c r="N947" s="12" t="n"/>
      <c r="O947" s="18">
        <f>IF(OR(B947="",K947=""),"",K947*24*IFERROR(VLOOKUP(B947,'Cadastro'!$A$2:$H$101,7,FALSE),0))</f>
        <v/>
      </c>
      <c r="P947" s="12" t="n"/>
    </row>
    <row r="948">
      <c r="A948" s="6" t="n"/>
      <c r="B948" s="2" t="n"/>
      <c r="C948" s="7">
        <f>IF(B948="","",IFERROR(VLOOKUP(B948,'Cadastro'!$A$2:$H$101,2,FALSE),"Não localizado"))</f>
        <v/>
      </c>
      <c r="D948" s="7">
        <f>IF(B948="","",IFERROR(VLOOKUP(B948,'Cadastro'!$A$2:$H$101,3,FALSE),""))</f>
        <v/>
      </c>
      <c r="E948" s="7">
        <f>IF(B948="","",IFERROR(VLOOKUP(B948,'Cadastro'!$A$2:$H$101,4,FALSE),""))</f>
        <v/>
      </c>
      <c r="F948" s="8" t="n"/>
      <c r="G948" s="8" t="n"/>
      <c r="H948" s="8" t="n"/>
      <c r="I948" s="8" t="n"/>
      <c r="J948" s="4" t="n"/>
      <c r="K948" s="9">
        <f>IF(OR(B948="",G948="",I948=""),"",IFERROR((I948-G948)-IF(J948="",0,J948/24),""))</f>
        <v/>
      </c>
      <c r="L948" s="10">
        <f>IF(OR(B948="",F948="",G948=""),"",MAX(0,(G948-F948)*1440))</f>
        <v/>
      </c>
      <c r="M948" s="11">
        <f>IF(B948="","",IF(G948="","Falta",IF(G948&gt;F948+10/1440,"Atraso",IF(I948&lt;H948,"Saída antecipada","Presente"))))</f>
        <v/>
      </c>
      <c r="N948" s="12" t="n"/>
      <c r="O948" s="13">
        <f>IF(OR(B948="",K948=""),"",K948*24*IFERROR(VLOOKUP(B948,'Cadastro'!$A$2:$H$101,7,FALSE),0))</f>
        <v/>
      </c>
      <c r="P948" s="12" t="n"/>
    </row>
    <row r="949">
      <c r="A949" s="6" t="n"/>
      <c r="B949" s="2" t="n"/>
      <c r="C949" s="14">
        <f>IF(B949="","",IFERROR(VLOOKUP(B949,'Cadastro'!$A$2:$H$101,2,FALSE),"Não localizado"))</f>
        <v/>
      </c>
      <c r="D949" s="14">
        <f>IF(B949="","",IFERROR(VLOOKUP(B949,'Cadastro'!$A$2:$H$101,3,FALSE),""))</f>
        <v/>
      </c>
      <c r="E949" s="14">
        <f>IF(B949="","",IFERROR(VLOOKUP(B949,'Cadastro'!$A$2:$H$101,4,FALSE),""))</f>
        <v/>
      </c>
      <c r="F949" s="8" t="n"/>
      <c r="G949" s="8" t="n"/>
      <c r="H949" s="8" t="n"/>
      <c r="I949" s="8" t="n"/>
      <c r="J949" s="4" t="n"/>
      <c r="K949" s="15">
        <f>IF(OR(B949="",G949="",I949=""),"",IFERROR((I949-G949)-IF(J949="",0,J949/24),""))</f>
        <v/>
      </c>
      <c r="L949" s="16">
        <f>IF(OR(B949="",F949="",G949=""),"",MAX(0,(G949-F949)*1440))</f>
        <v/>
      </c>
      <c r="M949" s="17">
        <f>IF(B949="","",IF(G949="","Falta",IF(G949&gt;F949+10/1440,"Atraso",IF(I949&lt;H949,"Saída antecipada","Presente"))))</f>
        <v/>
      </c>
      <c r="N949" s="12" t="n"/>
      <c r="O949" s="18">
        <f>IF(OR(B949="",K949=""),"",K949*24*IFERROR(VLOOKUP(B949,'Cadastro'!$A$2:$H$101,7,FALSE),0))</f>
        <v/>
      </c>
      <c r="P949" s="12" t="n"/>
    </row>
    <row r="950">
      <c r="A950" s="6" t="n"/>
      <c r="B950" s="2" t="n"/>
      <c r="C950" s="7">
        <f>IF(B950="","",IFERROR(VLOOKUP(B950,'Cadastro'!$A$2:$H$101,2,FALSE),"Não localizado"))</f>
        <v/>
      </c>
      <c r="D950" s="7">
        <f>IF(B950="","",IFERROR(VLOOKUP(B950,'Cadastro'!$A$2:$H$101,3,FALSE),""))</f>
        <v/>
      </c>
      <c r="E950" s="7">
        <f>IF(B950="","",IFERROR(VLOOKUP(B950,'Cadastro'!$A$2:$H$101,4,FALSE),""))</f>
        <v/>
      </c>
      <c r="F950" s="8" t="n"/>
      <c r="G950" s="8" t="n"/>
      <c r="H950" s="8" t="n"/>
      <c r="I950" s="8" t="n"/>
      <c r="J950" s="4" t="n"/>
      <c r="K950" s="9">
        <f>IF(OR(B950="",G950="",I950=""),"",IFERROR((I950-G950)-IF(J950="",0,J950/24),""))</f>
        <v/>
      </c>
      <c r="L950" s="10">
        <f>IF(OR(B950="",F950="",G950=""),"",MAX(0,(G950-F950)*1440))</f>
        <v/>
      </c>
      <c r="M950" s="11">
        <f>IF(B950="","",IF(G950="","Falta",IF(G950&gt;F950+10/1440,"Atraso",IF(I950&lt;H950,"Saída antecipada","Presente"))))</f>
        <v/>
      </c>
      <c r="N950" s="12" t="n"/>
      <c r="O950" s="13">
        <f>IF(OR(B950="",K950=""),"",K950*24*IFERROR(VLOOKUP(B950,'Cadastro'!$A$2:$H$101,7,FALSE),0))</f>
        <v/>
      </c>
      <c r="P950" s="12" t="n"/>
    </row>
    <row r="951">
      <c r="A951" s="6" t="n"/>
      <c r="B951" s="2" t="n"/>
      <c r="C951" s="14">
        <f>IF(B951="","",IFERROR(VLOOKUP(B951,'Cadastro'!$A$2:$H$101,2,FALSE),"Não localizado"))</f>
        <v/>
      </c>
      <c r="D951" s="14">
        <f>IF(B951="","",IFERROR(VLOOKUP(B951,'Cadastro'!$A$2:$H$101,3,FALSE),""))</f>
        <v/>
      </c>
      <c r="E951" s="14">
        <f>IF(B951="","",IFERROR(VLOOKUP(B951,'Cadastro'!$A$2:$H$101,4,FALSE),""))</f>
        <v/>
      </c>
      <c r="F951" s="8" t="n"/>
      <c r="G951" s="8" t="n"/>
      <c r="H951" s="8" t="n"/>
      <c r="I951" s="8" t="n"/>
      <c r="J951" s="4" t="n"/>
      <c r="K951" s="15">
        <f>IF(OR(B951="",G951="",I951=""),"",IFERROR((I951-G951)-IF(J951="",0,J951/24),""))</f>
        <v/>
      </c>
      <c r="L951" s="16">
        <f>IF(OR(B951="",F951="",G951=""),"",MAX(0,(G951-F951)*1440))</f>
        <v/>
      </c>
      <c r="M951" s="17">
        <f>IF(B951="","",IF(G951="","Falta",IF(G951&gt;F951+10/1440,"Atraso",IF(I951&lt;H951,"Saída antecipada","Presente"))))</f>
        <v/>
      </c>
      <c r="N951" s="12" t="n"/>
      <c r="O951" s="18">
        <f>IF(OR(B951="",K951=""),"",K951*24*IFERROR(VLOOKUP(B951,'Cadastro'!$A$2:$H$101,7,FALSE),0))</f>
        <v/>
      </c>
      <c r="P951" s="12" t="n"/>
    </row>
    <row r="952">
      <c r="A952" s="6" t="n"/>
      <c r="B952" s="2" t="n"/>
      <c r="C952" s="7">
        <f>IF(B952="","",IFERROR(VLOOKUP(B952,'Cadastro'!$A$2:$H$101,2,FALSE),"Não localizado"))</f>
        <v/>
      </c>
      <c r="D952" s="7">
        <f>IF(B952="","",IFERROR(VLOOKUP(B952,'Cadastro'!$A$2:$H$101,3,FALSE),""))</f>
        <v/>
      </c>
      <c r="E952" s="7">
        <f>IF(B952="","",IFERROR(VLOOKUP(B952,'Cadastro'!$A$2:$H$101,4,FALSE),""))</f>
        <v/>
      </c>
      <c r="F952" s="8" t="n"/>
      <c r="G952" s="8" t="n"/>
      <c r="H952" s="8" t="n"/>
      <c r="I952" s="8" t="n"/>
      <c r="J952" s="4" t="n"/>
      <c r="K952" s="9">
        <f>IF(OR(B952="",G952="",I952=""),"",IFERROR((I952-G952)-IF(J952="",0,J952/24),""))</f>
        <v/>
      </c>
      <c r="L952" s="10">
        <f>IF(OR(B952="",F952="",G952=""),"",MAX(0,(G952-F952)*1440))</f>
        <v/>
      </c>
      <c r="M952" s="11">
        <f>IF(B952="","",IF(G952="","Falta",IF(G952&gt;F952+10/1440,"Atraso",IF(I952&lt;H952,"Saída antecipada","Presente"))))</f>
        <v/>
      </c>
      <c r="N952" s="12" t="n"/>
      <c r="O952" s="13">
        <f>IF(OR(B952="",K952=""),"",K952*24*IFERROR(VLOOKUP(B952,'Cadastro'!$A$2:$H$101,7,FALSE),0))</f>
        <v/>
      </c>
      <c r="P952" s="12" t="n"/>
    </row>
    <row r="953">
      <c r="A953" s="6" t="n"/>
      <c r="B953" s="2" t="n"/>
      <c r="C953" s="14">
        <f>IF(B953="","",IFERROR(VLOOKUP(B953,'Cadastro'!$A$2:$H$101,2,FALSE),"Não localizado"))</f>
        <v/>
      </c>
      <c r="D953" s="14">
        <f>IF(B953="","",IFERROR(VLOOKUP(B953,'Cadastro'!$A$2:$H$101,3,FALSE),""))</f>
        <v/>
      </c>
      <c r="E953" s="14">
        <f>IF(B953="","",IFERROR(VLOOKUP(B953,'Cadastro'!$A$2:$H$101,4,FALSE),""))</f>
        <v/>
      </c>
      <c r="F953" s="8" t="n"/>
      <c r="G953" s="8" t="n"/>
      <c r="H953" s="8" t="n"/>
      <c r="I953" s="8" t="n"/>
      <c r="J953" s="4" t="n"/>
      <c r="K953" s="15">
        <f>IF(OR(B953="",G953="",I953=""),"",IFERROR((I953-G953)-IF(J953="",0,J953/24),""))</f>
        <v/>
      </c>
      <c r="L953" s="16">
        <f>IF(OR(B953="",F953="",G953=""),"",MAX(0,(G953-F953)*1440))</f>
        <v/>
      </c>
      <c r="M953" s="17">
        <f>IF(B953="","",IF(G953="","Falta",IF(G953&gt;F953+10/1440,"Atraso",IF(I953&lt;H953,"Saída antecipada","Presente"))))</f>
        <v/>
      </c>
      <c r="N953" s="12" t="n"/>
      <c r="O953" s="18">
        <f>IF(OR(B953="",K953=""),"",K953*24*IFERROR(VLOOKUP(B953,'Cadastro'!$A$2:$H$101,7,FALSE),0))</f>
        <v/>
      </c>
      <c r="P953" s="12" t="n"/>
    </row>
    <row r="954">
      <c r="A954" s="6" t="n"/>
      <c r="B954" s="2" t="n"/>
      <c r="C954" s="7">
        <f>IF(B954="","",IFERROR(VLOOKUP(B954,'Cadastro'!$A$2:$H$101,2,FALSE),"Não localizado"))</f>
        <v/>
      </c>
      <c r="D954" s="7">
        <f>IF(B954="","",IFERROR(VLOOKUP(B954,'Cadastro'!$A$2:$H$101,3,FALSE),""))</f>
        <v/>
      </c>
      <c r="E954" s="7">
        <f>IF(B954="","",IFERROR(VLOOKUP(B954,'Cadastro'!$A$2:$H$101,4,FALSE),""))</f>
        <v/>
      </c>
      <c r="F954" s="8" t="n"/>
      <c r="G954" s="8" t="n"/>
      <c r="H954" s="8" t="n"/>
      <c r="I954" s="8" t="n"/>
      <c r="J954" s="4" t="n"/>
      <c r="K954" s="9">
        <f>IF(OR(B954="",G954="",I954=""),"",IFERROR((I954-G954)-IF(J954="",0,J954/24),""))</f>
        <v/>
      </c>
      <c r="L954" s="10">
        <f>IF(OR(B954="",F954="",G954=""),"",MAX(0,(G954-F954)*1440))</f>
        <v/>
      </c>
      <c r="M954" s="11">
        <f>IF(B954="","",IF(G954="","Falta",IF(G954&gt;F954+10/1440,"Atraso",IF(I954&lt;H954,"Saída antecipada","Presente"))))</f>
        <v/>
      </c>
      <c r="N954" s="12" t="n"/>
      <c r="O954" s="13">
        <f>IF(OR(B954="",K954=""),"",K954*24*IFERROR(VLOOKUP(B954,'Cadastro'!$A$2:$H$101,7,FALSE),0))</f>
        <v/>
      </c>
      <c r="P954" s="12" t="n"/>
    </row>
    <row r="955">
      <c r="A955" s="6" t="n"/>
      <c r="B955" s="2" t="n"/>
      <c r="C955" s="14">
        <f>IF(B955="","",IFERROR(VLOOKUP(B955,'Cadastro'!$A$2:$H$101,2,FALSE),"Não localizado"))</f>
        <v/>
      </c>
      <c r="D955" s="14">
        <f>IF(B955="","",IFERROR(VLOOKUP(B955,'Cadastro'!$A$2:$H$101,3,FALSE),""))</f>
        <v/>
      </c>
      <c r="E955" s="14">
        <f>IF(B955="","",IFERROR(VLOOKUP(B955,'Cadastro'!$A$2:$H$101,4,FALSE),""))</f>
        <v/>
      </c>
      <c r="F955" s="8" t="n"/>
      <c r="G955" s="8" t="n"/>
      <c r="H955" s="8" t="n"/>
      <c r="I955" s="8" t="n"/>
      <c r="J955" s="4" t="n"/>
      <c r="K955" s="15">
        <f>IF(OR(B955="",G955="",I955=""),"",IFERROR((I955-G955)-IF(J955="",0,J955/24),""))</f>
        <v/>
      </c>
      <c r="L955" s="16">
        <f>IF(OR(B955="",F955="",G955=""),"",MAX(0,(G955-F955)*1440))</f>
        <v/>
      </c>
      <c r="M955" s="17">
        <f>IF(B955="","",IF(G955="","Falta",IF(G955&gt;F955+10/1440,"Atraso",IF(I955&lt;H955,"Saída antecipada","Presente"))))</f>
        <v/>
      </c>
      <c r="N955" s="12" t="n"/>
      <c r="O955" s="18">
        <f>IF(OR(B955="",K955=""),"",K955*24*IFERROR(VLOOKUP(B955,'Cadastro'!$A$2:$H$101,7,FALSE),0))</f>
        <v/>
      </c>
      <c r="P955" s="12" t="n"/>
    </row>
    <row r="956">
      <c r="A956" s="6" t="n"/>
      <c r="B956" s="2" t="n"/>
      <c r="C956" s="7">
        <f>IF(B956="","",IFERROR(VLOOKUP(B956,'Cadastro'!$A$2:$H$101,2,FALSE),"Não localizado"))</f>
        <v/>
      </c>
      <c r="D956" s="7">
        <f>IF(B956="","",IFERROR(VLOOKUP(B956,'Cadastro'!$A$2:$H$101,3,FALSE),""))</f>
        <v/>
      </c>
      <c r="E956" s="7">
        <f>IF(B956="","",IFERROR(VLOOKUP(B956,'Cadastro'!$A$2:$H$101,4,FALSE),""))</f>
        <v/>
      </c>
      <c r="F956" s="8" t="n"/>
      <c r="G956" s="8" t="n"/>
      <c r="H956" s="8" t="n"/>
      <c r="I956" s="8" t="n"/>
      <c r="J956" s="4" t="n"/>
      <c r="K956" s="9">
        <f>IF(OR(B956="",G956="",I956=""),"",IFERROR((I956-G956)-IF(J956="",0,J956/24),""))</f>
        <v/>
      </c>
      <c r="L956" s="10">
        <f>IF(OR(B956="",F956="",G956=""),"",MAX(0,(G956-F956)*1440))</f>
        <v/>
      </c>
      <c r="M956" s="11">
        <f>IF(B956="","",IF(G956="","Falta",IF(G956&gt;F956+10/1440,"Atraso",IF(I956&lt;H956,"Saída antecipada","Presente"))))</f>
        <v/>
      </c>
      <c r="N956" s="12" t="n"/>
      <c r="O956" s="13">
        <f>IF(OR(B956="",K956=""),"",K956*24*IFERROR(VLOOKUP(B956,'Cadastro'!$A$2:$H$101,7,FALSE),0))</f>
        <v/>
      </c>
      <c r="P956" s="12" t="n"/>
    </row>
    <row r="957">
      <c r="A957" s="6" t="n"/>
      <c r="B957" s="2" t="n"/>
      <c r="C957" s="14">
        <f>IF(B957="","",IFERROR(VLOOKUP(B957,'Cadastro'!$A$2:$H$101,2,FALSE),"Não localizado"))</f>
        <v/>
      </c>
      <c r="D957" s="14">
        <f>IF(B957="","",IFERROR(VLOOKUP(B957,'Cadastro'!$A$2:$H$101,3,FALSE),""))</f>
        <v/>
      </c>
      <c r="E957" s="14">
        <f>IF(B957="","",IFERROR(VLOOKUP(B957,'Cadastro'!$A$2:$H$101,4,FALSE),""))</f>
        <v/>
      </c>
      <c r="F957" s="8" t="n"/>
      <c r="G957" s="8" t="n"/>
      <c r="H957" s="8" t="n"/>
      <c r="I957" s="8" t="n"/>
      <c r="J957" s="4" t="n"/>
      <c r="K957" s="15">
        <f>IF(OR(B957="",G957="",I957=""),"",IFERROR((I957-G957)-IF(J957="",0,J957/24),""))</f>
        <v/>
      </c>
      <c r="L957" s="16">
        <f>IF(OR(B957="",F957="",G957=""),"",MAX(0,(G957-F957)*1440))</f>
        <v/>
      </c>
      <c r="M957" s="17">
        <f>IF(B957="","",IF(G957="","Falta",IF(G957&gt;F957+10/1440,"Atraso",IF(I957&lt;H957,"Saída antecipada","Presente"))))</f>
        <v/>
      </c>
      <c r="N957" s="12" t="n"/>
      <c r="O957" s="18">
        <f>IF(OR(B957="",K957=""),"",K957*24*IFERROR(VLOOKUP(B957,'Cadastro'!$A$2:$H$101,7,FALSE),0))</f>
        <v/>
      </c>
      <c r="P957" s="12" t="n"/>
    </row>
    <row r="958">
      <c r="A958" s="6" t="n"/>
      <c r="B958" s="2" t="n"/>
      <c r="C958" s="7">
        <f>IF(B958="","",IFERROR(VLOOKUP(B958,'Cadastro'!$A$2:$H$101,2,FALSE),"Não localizado"))</f>
        <v/>
      </c>
      <c r="D958" s="7">
        <f>IF(B958="","",IFERROR(VLOOKUP(B958,'Cadastro'!$A$2:$H$101,3,FALSE),""))</f>
        <v/>
      </c>
      <c r="E958" s="7">
        <f>IF(B958="","",IFERROR(VLOOKUP(B958,'Cadastro'!$A$2:$H$101,4,FALSE),""))</f>
        <v/>
      </c>
      <c r="F958" s="8" t="n"/>
      <c r="G958" s="8" t="n"/>
      <c r="H958" s="8" t="n"/>
      <c r="I958" s="8" t="n"/>
      <c r="J958" s="4" t="n"/>
      <c r="K958" s="9">
        <f>IF(OR(B958="",G958="",I958=""),"",IFERROR((I958-G958)-IF(J958="",0,J958/24),""))</f>
        <v/>
      </c>
      <c r="L958" s="10">
        <f>IF(OR(B958="",F958="",G958=""),"",MAX(0,(G958-F958)*1440))</f>
        <v/>
      </c>
      <c r="M958" s="11">
        <f>IF(B958="","",IF(G958="","Falta",IF(G958&gt;F958+10/1440,"Atraso",IF(I958&lt;H958,"Saída antecipada","Presente"))))</f>
        <v/>
      </c>
      <c r="N958" s="12" t="n"/>
      <c r="O958" s="13">
        <f>IF(OR(B958="",K958=""),"",K958*24*IFERROR(VLOOKUP(B958,'Cadastro'!$A$2:$H$101,7,FALSE),0))</f>
        <v/>
      </c>
      <c r="P958" s="12" t="n"/>
    </row>
    <row r="959">
      <c r="A959" s="6" t="n"/>
      <c r="B959" s="2" t="n"/>
      <c r="C959" s="14">
        <f>IF(B959="","",IFERROR(VLOOKUP(B959,'Cadastro'!$A$2:$H$101,2,FALSE),"Não localizado"))</f>
        <v/>
      </c>
      <c r="D959" s="14">
        <f>IF(B959="","",IFERROR(VLOOKUP(B959,'Cadastro'!$A$2:$H$101,3,FALSE),""))</f>
        <v/>
      </c>
      <c r="E959" s="14">
        <f>IF(B959="","",IFERROR(VLOOKUP(B959,'Cadastro'!$A$2:$H$101,4,FALSE),""))</f>
        <v/>
      </c>
      <c r="F959" s="8" t="n"/>
      <c r="G959" s="8" t="n"/>
      <c r="H959" s="8" t="n"/>
      <c r="I959" s="8" t="n"/>
      <c r="J959" s="4" t="n"/>
      <c r="K959" s="15">
        <f>IF(OR(B959="",G959="",I959=""),"",IFERROR((I959-G959)-IF(J959="",0,J959/24),""))</f>
        <v/>
      </c>
      <c r="L959" s="16">
        <f>IF(OR(B959="",F959="",G959=""),"",MAX(0,(G959-F959)*1440))</f>
        <v/>
      </c>
      <c r="M959" s="17">
        <f>IF(B959="","",IF(G959="","Falta",IF(G959&gt;F959+10/1440,"Atraso",IF(I959&lt;H959,"Saída antecipada","Presente"))))</f>
        <v/>
      </c>
      <c r="N959" s="12" t="n"/>
      <c r="O959" s="18">
        <f>IF(OR(B959="",K959=""),"",K959*24*IFERROR(VLOOKUP(B959,'Cadastro'!$A$2:$H$101,7,FALSE),0))</f>
        <v/>
      </c>
      <c r="P959" s="12" t="n"/>
    </row>
    <row r="960">
      <c r="A960" s="6" t="n"/>
      <c r="B960" s="2" t="n"/>
      <c r="C960" s="7">
        <f>IF(B960="","",IFERROR(VLOOKUP(B960,'Cadastro'!$A$2:$H$101,2,FALSE),"Não localizado"))</f>
        <v/>
      </c>
      <c r="D960" s="7">
        <f>IF(B960="","",IFERROR(VLOOKUP(B960,'Cadastro'!$A$2:$H$101,3,FALSE),""))</f>
        <v/>
      </c>
      <c r="E960" s="7">
        <f>IF(B960="","",IFERROR(VLOOKUP(B960,'Cadastro'!$A$2:$H$101,4,FALSE),""))</f>
        <v/>
      </c>
      <c r="F960" s="8" t="n"/>
      <c r="G960" s="8" t="n"/>
      <c r="H960" s="8" t="n"/>
      <c r="I960" s="8" t="n"/>
      <c r="J960" s="4" t="n"/>
      <c r="K960" s="9">
        <f>IF(OR(B960="",G960="",I960=""),"",IFERROR((I960-G960)-IF(J960="",0,J960/24),""))</f>
        <v/>
      </c>
      <c r="L960" s="10">
        <f>IF(OR(B960="",F960="",G960=""),"",MAX(0,(G960-F960)*1440))</f>
        <v/>
      </c>
      <c r="M960" s="11">
        <f>IF(B960="","",IF(G960="","Falta",IF(G960&gt;F960+10/1440,"Atraso",IF(I960&lt;H960,"Saída antecipada","Presente"))))</f>
        <v/>
      </c>
      <c r="N960" s="12" t="n"/>
      <c r="O960" s="13">
        <f>IF(OR(B960="",K960=""),"",K960*24*IFERROR(VLOOKUP(B960,'Cadastro'!$A$2:$H$101,7,FALSE),0))</f>
        <v/>
      </c>
      <c r="P960" s="12" t="n"/>
    </row>
    <row r="961">
      <c r="A961" s="6" t="n"/>
      <c r="B961" s="2" t="n"/>
      <c r="C961" s="14">
        <f>IF(B961="","",IFERROR(VLOOKUP(B961,'Cadastro'!$A$2:$H$101,2,FALSE),"Não localizado"))</f>
        <v/>
      </c>
      <c r="D961" s="14">
        <f>IF(B961="","",IFERROR(VLOOKUP(B961,'Cadastro'!$A$2:$H$101,3,FALSE),""))</f>
        <v/>
      </c>
      <c r="E961" s="14">
        <f>IF(B961="","",IFERROR(VLOOKUP(B961,'Cadastro'!$A$2:$H$101,4,FALSE),""))</f>
        <v/>
      </c>
      <c r="F961" s="8" t="n"/>
      <c r="G961" s="8" t="n"/>
      <c r="H961" s="8" t="n"/>
      <c r="I961" s="8" t="n"/>
      <c r="J961" s="4" t="n"/>
      <c r="K961" s="15">
        <f>IF(OR(B961="",G961="",I961=""),"",IFERROR((I961-G961)-IF(J961="",0,J961/24),""))</f>
        <v/>
      </c>
      <c r="L961" s="16">
        <f>IF(OR(B961="",F961="",G961=""),"",MAX(0,(G961-F961)*1440))</f>
        <v/>
      </c>
      <c r="M961" s="17">
        <f>IF(B961="","",IF(G961="","Falta",IF(G961&gt;F961+10/1440,"Atraso",IF(I961&lt;H961,"Saída antecipada","Presente"))))</f>
        <v/>
      </c>
      <c r="N961" s="12" t="n"/>
      <c r="O961" s="18">
        <f>IF(OR(B961="",K961=""),"",K961*24*IFERROR(VLOOKUP(B961,'Cadastro'!$A$2:$H$101,7,FALSE),0))</f>
        <v/>
      </c>
      <c r="P961" s="12" t="n"/>
    </row>
    <row r="962">
      <c r="A962" s="6" t="n"/>
      <c r="B962" s="2" t="n"/>
      <c r="C962" s="7">
        <f>IF(B962="","",IFERROR(VLOOKUP(B962,'Cadastro'!$A$2:$H$101,2,FALSE),"Não localizado"))</f>
        <v/>
      </c>
      <c r="D962" s="7">
        <f>IF(B962="","",IFERROR(VLOOKUP(B962,'Cadastro'!$A$2:$H$101,3,FALSE),""))</f>
        <v/>
      </c>
      <c r="E962" s="7">
        <f>IF(B962="","",IFERROR(VLOOKUP(B962,'Cadastro'!$A$2:$H$101,4,FALSE),""))</f>
        <v/>
      </c>
      <c r="F962" s="8" t="n"/>
      <c r="G962" s="8" t="n"/>
      <c r="H962" s="8" t="n"/>
      <c r="I962" s="8" t="n"/>
      <c r="J962" s="4" t="n"/>
      <c r="K962" s="9">
        <f>IF(OR(B962="",G962="",I962=""),"",IFERROR((I962-G962)-IF(J962="",0,J962/24),""))</f>
        <v/>
      </c>
      <c r="L962" s="10">
        <f>IF(OR(B962="",F962="",G962=""),"",MAX(0,(G962-F962)*1440))</f>
        <v/>
      </c>
      <c r="M962" s="11">
        <f>IF(B962="","",IF(G962="","Falta",IF(G962&gt;F962+10/1440,"Atraso",IF(I962&lt;H962,"Saída antecipada","Presente"))))</f>
        <v/>
      </c>
      <c r="N962" s="12" t="n"/>
      <c r="O962" s="13">
        <f>IF(OR(B962="",K962=""),"",K962*24*IFERROR(VLOOKUP(B962,'Cadastro'!$A$2:$H$101,7,FALSE),0))</f>
        <v/>
      </c>
      <c r="P962" s="12" t="n"/>
    </row>
    <row r="963">
      <c r="A963" s="6" t="n"/>
      <c r="B963" s="2" t="n"/>
      <c r="C963" s="14">
        <f>IF(B963="","",IFERROR(VLOOKUP(B963,'Cadastro'!$A$2:$H$101,2,FALSE),"Não localizado"))</f>
        <v/>
      </c>
      <c r="D963" s="14">
        <f>IF(B963="","",IFERROR(VLOOKUP(B963,'Cadastro'!$A$2:$H$101,3,FALSE),""))</f>
        <v/>
      </c>
      <c r="E963" s="14">
        <f>IF(B963="","",IFERROR(VLOOKUP(B963,'Cadastro'!$A$2:$H$101,4,FALSE),""))</f>
        <v/>
      </c>
      <c r="F963" s="8" t="n"/>
      <c r="G963" s="8" t="n"/>
      <c r="H963" s="8" t="n"/>
      <c r="I963" s="8" t="n"/>
      <c r="J963" s="4" t="n"/>
      <c r="K963" s="15">
        <f>IF(OR(B963="",G963="",I963=""),"",IFERROR((I963-G963)-IF(J963="",0,J963/24),""))</f>
        <v/>
      </c>
      <c r="L963" s="16">
        <f>IF(OR(B963="",F963="",G963=""),"",MAX(0,(G963-F963)*1440))</f>
        <v/>
      </c>
      <c r="M963" s="17">
        <f>IF(B963="","",IF(G963="","Falta",IF(G963&gt;F963+10/1440,"Atraso",IF(I963&lt;H963,"Saída antecipada","Presente"))))</f>
        <v/>
      </c>
      <c r="N963" s="12" t="n"/>
      <c r="O963" s="18">
        <f>IF(OR(B963="",K963=""),"",K963*24*IFERROR(VLOOKUP(B963,'Cadastro'!$A$2:$H$101,7,FALSE),0))</f>
        <v/>
      </c>
      <c r="P963" s="12" t="n"/>
    </row>
    <row r="964">
      <c r="A964" s="6" t="n"/>
      <c r="B964" s="2" t="n"/>
      <c r="C964" s="7">
        <f>IF(B964="","",IFERROR(VLOOKUP(B964,'Cadastro'!$A$2:$H$101,2,FALSE),"Não localizado"))</f>
        <v/>
      </c>
      <c r="D964" s="7">
        <f>IF(B964="","",IFERROR(VLOOKUP(B964,'Cadastro'!$A$2:$H$101,3,FALSE),""))</f>
        <v/>
      </c>
      <c r="E964" s="7">
        <f>IF(B964="","",IFERROR(VLOOKUP(B964,'Cadastro'!$A$2:$H$101,4,FALSE),""))</f>
        <v/>
      </c>
      <c r="F964" s="8" t="n"/>
      <c r="G964" s="8" t="n"/>
      <c r="H964" s="8" t="n"/>
      <c r="I964" s="8" t="n"/>
      <c r="J964" s="4" t="n"/>
      <c r="K964" s="9">
        <f>IF(OR(B964="",G964="",I964=""),"",IFERROR((I964-G964)-IF(J964="",0,J964/24),""))</f>
        <v/>
      </c>
      <c r="L964" s="10">
        <f>IF(OR(B964="",F964="",G964=""),"",MAX(0,(G964-F964)*1440))</f>
        <v/>
      </c>
      <c r="M964" s="11">
        <f>IF(B964="","",IF(G964="","Falta",IF(G964&gt;F964+10/1440,"Atraso",IF(I964&lt;H964,"Saída antecipada","Presente"))))</f>
        <v/>
      </c>
      <c r="N964" s="12" t="n"/>
      <c r="O964" s="13">
        <f>IF(OR(B964="",K964=""),"",K964*24*IFERROR(VLOOKUP(B964,'Cadastro'!$A$2:$H$101,7,FALSE),0))</f>
        <v/>
      </c>
      <c r="P964" s="12" t="n"/>
    </row>
    <row r="965">
      <c r="A965" s="6" t="n"/>
      <c r="B965" s="2" t="n"/>
      <c r="C965" s="14">
        <f>IF(B965="","",IFERROR(VLOOKUP(B965,'Cadastro'!$A$2:$H$101,2,FALSE),"Não localizado"))</f>
        <v/>
      </c>
      <c r="D965" s="14">
        <f>IF(B965="","",IFERROR(VLOOKUP(B965,'Cadastro'!$A$2:$H$101,3,FALSE),""))</f>
        <v/>
      </c>
      <c r="E965" s="14">
        <f>IF(B965="","",IFERROR(VLOOKUP(B965,'Cadastro'!$A$2:$H$101,4,FALSE),""))</f>
        <v/>
      </c>
      <c r="F965" s="8" t="n"/>
      <c r="G965" s="8" t="n"/>
      <c r="H965" s="8" t="n"/>
      <c r="I965" s="8" t="n"/>
      <c r="J965" s="4" t="n"/>
      <c r="K965" s="15">
        <f>IF(OR(B965="",G965="",I965=""),"",IFERROR((I965-G965)-IF(J965="",0,J965/24),""))</f>
        <v/>
      </c>
      <c r="L965" s="16">
        <f>IF(OR(B965="",F965="",G965=""),"",MAX(0,(G965-F965)*1440))</f>
        <v/>
      </c>
      <c r="M965" s="17">
        <f>IF(B965="","",IF(G965="","Falta",IF(G965&gt;F965+10/1440,"Atraso",IF(I965&lt;H965,"Saída antecipada","Presente"))))</f>
        <v/>
      </c>
      <c r="N965" s="12" t="n"/>
      <c r="O965" s="18">
        <f>IF(OR(B965="",K965=""),"",K965*24*IFERROR(VLOOKUP(B965,'Cadastro'!$A$2:$H$101,7,FALSE),0))</f>
        <v/>
      </c>
      <c r="P965" s="12" t="n"/>
    </row>
    <row r="966">
      <c r="A966" s="6" t="n"/>
      <c r="B966" s="2" t="n"/>
      <c r="C966" s="7">
        <f>IF(B966="","",IFERROR(VLOOKUP(B966,'Cadastro'!$A$2:$H$101,2,FALSE),"Não localizado"))</f>
        <v/>
      </c>
      <c r="D966" s="7">
        <f>IF(B966="","",IFERROR(VLOOKUP(B966,'Cadastro'!$A$2:$H$101,3,FALSE),""))</f>
        <v/>
      </c>
      <c r="E966" s="7">
        <f>IF(B966="","",IFERROR(VLOOKUP(B966,'Cadastro'!$A$2:$H$101,4,FALSE),""))</f>
        <v/>
      </c>
      <c r="F966" s="8" t="n"/>
      <c r="G966" s="8" t="n"/>
      <c r="H966" s="8" t="n"/>
      <c r="I966" s="8" t="n"/>
      <c r="J966" s="4" t="n"/>
      <c r="K966" s="9">
        <f>IF(OR(B966="",G966="",I966=""),"",IFERROR((I966-G966)-IF(J966="",0,J966/24),""))</f>
        <v/>
      </c>
      <c r="L966" s="10">
        <f>IF(OR(B966="",F966="",G966=""),"",MAX(0,(G966-F966)*1440))</f>
        <v/>
      </c>
      <c r="M966" s="11">
        <f>IF(B966="","",IF(G966="","Falta",IF(G966&gt;F966+10/1440,"Atraso",IF(I966&lt;H966,"Saída antecipada","Presente"))))</f>
        <v/>
      </c>
      <c r="N966" s="12" t="n"/>
      <c r="O966" s="13">
        <f>IF(OR(B966="",K966=""),"",K966*24*IFERROR(VLOOKUP(B966,'Cadastro'!$A$2:$H$101,7,FALSE),0))</f>
        <v/>
      </c>
      <c r="P966" s="12" t="n"/>
    </row>
    <row r="967">
      <c r="A967" s="6" t="n"/>
      <c r="B967" s="2" t="n"/>
      <c r="C967" s="14">
        <f>IF(B967="","",IFERROR(VLOOKUP(B967,'Cadastro'!$A$2:$H$101,2,FALSE),"Não localizado"))</f>
        <v/>
      </c>
      <c r="D967" s="14">
        <f>IF(B967="","",IFERROR(VLOOKUP(B967,'Cadastro'!$A$2:$H$101,3,FALSE),""))</f>
        <v/>
      </c>
      <c r="E967" s="14">
        <f>IF(B967="","",IFERROR(VLOOKUP(B967,'Cadastro'!$A$2:$H$101,4,FALSE),""))</f>
        <v/>
      </c>
      <c r="F967" s="8" t="n"/>
      <c r="G967" s="8" t="n"/>
      <c r="H967" s="8" t="n"/>
      <c r="I967" s="8" t="n"/>
      <c r="J967" s="4" t="n"/>
      <c r="K967" s="15">
        <f>IF(OR(B967="",G967="",I967=""),"",IFERROR((I967-G967)-IF(J967="",0,J967/24),""))</f>
        <v/>
      </c>
      <c r="L967" s="16">
        <f>IF(OR(B967="",F967="",G967=""),"",MAX(0,(G967-F967)*1440))</f>
        <v/>
      </c>
      <c r="M967" s="17">
        <f>IF(B967="","",IF(G967="","Falta",IF(G967&gt;F967+10/1440,"Atraso",IF(I967&lt;H967,"Saída antecipada","Presente"))))</f>
        <v/>
      </c>
      <c r="N967" s="12" t="n"/>
      <c r="O967" s="18">
        <f>IF(OR(B967="",K967=""),"",K967*24*IFERROR(VLOOKUP(B967,'Cadastro'!$A$2:$H$101,7,FALSE),0))</f>
        <v/>
      </c>
      <c r="P967" s="12" t="n"/>
    </row>
    <row r="968">
      <c r="A968" s="6" t="n"/>
      <c r="B968" s="2" t="n"/>
      <c r="C968" s="7">
        <f>IF(B968="","",IFERROR(VLOOKUP(B968,'Cadastro'!$A$2:$H$101,2,FALSE),"Não localizado"))</f>
        <v/>
      </c>
      <c r="D968" s="7">
        <f>IF(B968="","",IFERROR(VLOOKUP(B968,'Cadastro'!$A$2:$H$101,3,FALSE),""))</f>
        <v/>
      </c>
      <c r="E968" s="7">
        <f>IF(B968="","",IFERROR(VLOOKUP(B968,'Cadastro'!$A$2:$H$101,4,FALSE),""))</f>
        <v/>
      </c>
      <c r="F968" s="8" t="n"/>
      <c r="G968" s="8" t="n"/>
      <c r="H968" s="8" t="n"/>
      <c r="I968" s="8" t="n"/>
      <c r="J968" s="4" t="n"/>
      <c r="K968" s="9">
        <f>IF(OR(B968="",G968="",I968=""),"",IFERROR((I968-G968)-IF(J968="",0,J968/24),""))</f>
        <v/>
      </c>
      <c r="L968" s="10">
        <f>IF(OR(B968="",F968="",G968=""),"",MAX(0,(G968-F968)*1440))</f>
        <v/>
      </c>
      <c r="M968" s="11">
        <f>IF(B968="","",IF(G968="","Falta",IF(G968&gt;F968+10/1440,"Atraso",IF(I968&lt;H968,"Saída antecipada","Presente"))))</f>
        <v/>
      </c>
      <c r="N968" s="12" t="n"/>
      <c r="O968" s="13">
        <f>IF(OR(B968="",K968=""),"",K968*24*IFERROR(VLOOKUP(B968,'Cadastro'!$A$2:$H$101,7,FALSE),0))</f>
        <v/>
      </c>
      <c r="P968" s="12" t="n"/>
    </row>
    <row r="969">
      <c r="A969" s="6" t="n"/>
      <c r="B969" s="2" t="n"/>
      <c r="C969" s="14">
        <f>IF(B969="","",IFERROR(VLOOKUP(B969,'Cadastro'!$A$2:$H$101,2,FALSE),"Não localizado"))</f>
        <v/>
      </c>
      <c r="D969" s="14">
        <f>IF(B969="","",IFERROR(VLOOKUP(B969,'Cadastro'!$A$2:$H$101,3,FALSE),""))</f>
        <v/>
      </c>
      <c r="E969" s="14">
        <f>IF(B969="","",IFERROR(VLOOKUP(B969,'Cadastro'!$A$2:$H$101,4,FALSE),""))</f>
        <v/>
      </c>
      <c r="F969" s="8" t="n"/>
      <c r="G969" s="8" t="n"/>
      <c r="H969" s="8" t="n"/>
      <c r="I969" s="8" t="n"/>
      <c r="J969" s="4" t="n"/>
      <c r="K969" s="15">
        <f>IF(OR(B969="",G969="",I969=""),"",IFERROR((I969-G969)-IF(J969="",0,J969/24),""))</f>
        <v/>
      </c>
      <c r="L969" s="16">
        <f>IF(OR(B969="",F969="",G969=""),"",MAX(0,(G969-F969)*1440))</f>
        <v/>
      </c>
      <c r="M969" s="17">
        <f>IF(B969="","",IF(G969="","Falta",IF(G969&gt;F969+10/1440,"Atraso",IF(I969&lt;H969,"Saída antecipada","Presente"))))</f>
        <v/>
      </c>
      <c r="N969" s="12" t="n"/>
      <c r="O969" s="18">
        <f>IF(OR(B969="",K969=""),"",K969*24*IFERROR(VLOOKUP(B969,'Cadastro'!$A$2:$H$101,7,FALSE),0))</f>
        <v/>
      </c>
      <c r="P969" s="12" t="n"/>
    </row>
    <row r="970">
      <c r="A970" s="6" t="n"/>
      <c r="B970" s="2" t="n"/>
      <c r="C970" s="7">
        <f>IF(B970="","",IFERROR(VLOOKUP(B970,'Cadastro'!$A$2:$H$101,2,FALSE),"Não localizado"))</f>
        <v/>
      </c>
      <c r="D970" s="7">
        <f>IF(B970="","",IFERROR(VLOOKUP(B970,'Cadastro'!$A$2:$H$101,3,FALSE),""))</f>
        <v/>
      </c>
      <c r="E970" s="7">
        <f>IF(B970="","",IFERROR(VLOOKUP(B970,'Cadastro'!$A$2:$H$101,4,FALSE),""))</f>
        <v/>
      </c>
      <c r="F970" s="8" t="n"/>
      <c r="G970" s="8" t="n"/>
      <c r="H970" s="8" t="n"/>
      <c r="I970" s="8" t="n"/>
      <c r="J970" s="4" t="n"/>
      <c r="K970" s="9">
        <f>IF(OR(B970="",G970="",I970=""),"",IFERROR((I970-G970)-IF(J970="",0,J970/24),""))</f>
        <v/>
      </c>
      <c r="L970" s="10">
        <f>IF(OR(B970="",F970="",G970=""),"",MAX(0,(G970-F970)*1440))</f>
        <v/>
      </c>
      <c r="M970" s="11">
        <f>IF(B970="","",IF(G970="","Falta",IF(G970&gt;F970+10/1440,"Atraso",IF(I970&lt;H970,"Saída antecipada","Presente"))))</f>
        <v/>
      </c>
      <c r="N970" s="12" t="n"/>
      <c r="O970" s="13">
        <f>IF(OR(B970="",K970=""),"",K970*24*IFERROR(VLOOKUP(B970,'Cadastro'!$A$2:$H$101,7,FALSE),0))</f>
        <v/>
      </c>
      <c r="P970" s="12" t="n"/>
    </row>
    <row r="971">
      <c r="A971" s="6" t="n"/>
      <c r="B971" s="2" t="n"/>
      <c r="C971" s="14">
        <f>IF(B971="","",IFERROR(VLOOKUP(B971,'Cadastro'!$A$2:$H$101,2,FALSE),"Não localizado"))</f>
        <v/>
      </c>
      <c r="D971" s="14">
        <f>IF(B971="","",IFERROR(VLOOKUP(B971,'Cadastro'!$A$2:$H$101,3,FALSE),""))</f>
        <v/>
      </c>
      <c r="E971" s="14">
        <f>IF(B971="","",IFERROR(VLOOKUP(B971,'Cadastro'!$A$2:$H$101,4,FALSE),""))</f>
        <v/>
      </c>
      <c r="F971" s="8" t="n"/>
      <c r="G971" s="8" t="n"/>
      <c r="H971" s="8" t="n"/>
      <c r="I971" s="8" t="n"/>
      <c r="J971" s="4" t="n"/>
      <c r="K971" s="15">
        <f>IF(OR(B971="",G971="",I971=""),"",IFERROR((I971-G971)-IF(J971="",0,J971/24),""))</f>
        <v/>
      </c>
      <c r="L971" s="16">
        <f>IF(OR(B971="",F971="",G971=""),"",MAX(0,(G971-F971)*1440))</f>
        <v/>
      </c>
      <c r="M971" s="17">
        <f>IF(B971="","",IF(G971="","Falta",IF(G971&gt;F971+10/1440,"Atraso",IF(I971&lt;H971,"Saída antecipada","Presente"))))</f>
        <v/>
      </c>
      <c r="N971" s="12" t="n"/>
      <c r="O971" s="18">
        <f>IF(OR(B971="",K971=""),"",K971*24*IFERROR(VLOOKUP(B971,'Cadastro'!$A$2:$H$101,7,FALSE),0))</f>
        <v/>
      </c>
      <c r="P971" s="12" t="n"/>
    </row>
    <row r="972">
      <c r="A972" s="6" t="n"/>
      <c r="B972" s="2" t="n"/>
      <c r="C972" s="7">
        <f>IF(B972="","",IFERROR(VLOOKUP(B972,'Cadastro'!$A$2:$H$101,2,FALSE),"Não localizado"))</f>
        <v/>
      </c>
      <c r="D972" s="7">
        <f>IF(B972="","",IFERROR(VLOOKUP(B972,'Cadastro'!$A$2:$H$101,3,FALSE),""))</f>
        <v/>
      </c>
      <c r="E972" s="7">
        <f>IF(B972="","",IFERROR(VLOOKUP(B972,'Cadastro'!$A$2:$H$101,4,FALSE),""))</f>
        <v/>
      </c>
      <c r="F972" s="8" t="n"/>
      <c r="G972" s="8" t="n"/>
      <c r="H972" s="8" t="n"/>
      <c r="I972" s="8" t="n"/>
      <c r="J972" s="4" t="n"/>
      <c r="K972" s="9">
        <f>IF(OR(B972="",G972="",I972=""),"",IFERROR((I972-G972)-IF(J972="",0,J972/24),""))</f>
        <v/>
      </c>
      <c r="L972" s="10">
        <f>IF(OR(B972="",F972="",G972=""),"",MAX(0,(G972-F972)*1440))</f>
        <v/>
      </c>
      <c r="M972" s="11">
        <f>IF(B972="","",IF(G972="","Falta",IF(G972&gt;F972+10/1440,"Atraso",IF(I972&lt;H972,"Saída antecipada","Presente"))))</f>
        <v/>
      </c>
      <c r="N972" s="12" t="n"/>
      <c r="O972" s="13">
        <f>IF(OR(B972="",K972=""),"",K972*24*IFERROR(VLOOKUP(B972,'Cadastro'!$A$2:$H$101,7,FALSE),0))</f>
        <v/>
      </c>
      <c r="P972" s="12" t="n"/>
    </row>
    <row r="973">
      <c r="A973" s="6" t="n"/>
      <c r="B973" s="2" t="n"/>
      <c r="C973" s="14">
        <f>IF(B973="","",IFERROR(VLOOKUP(B973,'Cadastro'!$A$2:$H$101,2,FALSE),"Não localizado"))</f>
        <v/>
      </c>
      <c r="D973" s="14">
        <f>IF(B973="","",IFERROR(VLOOKUP(B973,'Cadastro'!$A$2:$H$101,3,FALSE),""))</f>
        <v/>
      </c>
      <c r="E973" s="14">
        <f>IF(B973="","",IFERROR(VLOOKUP(B973,'Cadastro'!$A$2:$H$101,4,FALSE),""))</f>
        <v/>
      </c>
      <c r="F973" s="8" t="n"/>
      <c r="G973" s="8" t="n"/>
      <c r="H973" s="8" t="n"/>
      <c r="I973" s="8" t="n"/>
      <c r="J973" s="4" t="n"/>
      <c r="K973" s="15">
        <f>IF(OR(B973="",G973="",I973=""),"",IFERROR((I973-G973)-IF(J973="",0,J973/24),""))</f>
        <v/>
      </c>
      <c r="L973" s="16">
        <f>IF(OR(B973="",F973="",G973=""),"",MAX(0,(G973-F973)*1440))</f>
        <v/>
      </c>
      <c r="M973" s="17">
        <f>IF(B973="","",IF(G973="","Falta",IF(G973&gt;F973+10/1440,"Atraso",IF(I973&lt;H973,"Saída antecipada","Presente"))))</f>
        <v/>
      </c>
      <c r="N973" s="12" t="n"/>
      <c r="O973" s="18">
        <f>IF(OR(B973="",K973=""),"",K973*24*IFERROR(VLOOKUP(B973,'Cadastro'!$A$2:$H$101,7,FALSE),0))</f>
        <v/>
      </c>
      <c r="P973" s="12" t="n"/>
    </row>
    <row r="974">
      <c r="A974" s="6" t="n"/>
      <c r="B974" s="2" t="n"/>
      <c r="C974" s="7">
        <f>IF(B974="","",IFERROR(VLOOKUP(B974,'Cadastro'!$A$2:$H$101,2,FALSE),"Não localizado"))</f>
        <v/>
      </c>
      <c r="D974" s="7">
        <f>IF(B974="","",IFERROR(VLOOKUP(B974,'Cadastro'!$A$2:$H$101,3,FALSE),""))</f>
        <v/>
      </c>
      <c r="E974" s="7">
        <f>IF(B974="","",IFERROR(VLOOKUP(B974,'Cadastro'!$A$2:$H$101,4,FALSE),""))</f>
        <v/>
      </c>
      <c r="F974" s="8" t="n"/>
      <c r="G974" s="8" t="n"/>
      <c r="H974" s="8" t="n"/>
      <c r="I974" s="8" t="n"/>
      <c r="J974" s="4" t="n"/>
      <c r="K974" s="9">
        <f>IF(OR(B974="",G974="",I974=""),"",IFERROR((I974-G974)-IF(J974="",0,J974/24),""))</f>
        <v/>
      </c>
      <c r="L974" s="10">
        <f>IF(OR(B974="",F974="",G974=""),"",MAX(0,(G974-F974)*1440))</f>
        <v/>
      </c>
      <c r="M974" s="11">
        <f>IF(B974="","",IF(G974="","Falta",IF(G974&gt;F974+10/1440,"Atraso",IF(I974&lt;H974,"Saída antecipada","Presente"))))</f>
        <v/>
      </c>
      <c r="N974" s="12" t="n"/>
      <c r="O974" s="13">
        <f>IF(OR(B974="",K974=""),"",K974*24*IFERROR(VLOOKUP(B974,'Cadastro'!$A$2:$H$101,7,FALSE),0))</f>
        <v/>
      </c>
      <c r="P974" s="12" t="n"/>
    </row>
    <row r="975">
      <c r="A975" s="6" t="n"/>
      <c r="B975" s="2" t="n"/>
      <c r="C975" s="14">
        <f>IF(B975="","",IFERROR(VLOOKUP(B975,'Cadastro'!$A$2:$H$101,2,FALSE),"Não localizado"))</f>
        <v/>
      </c>
      <c r="D975" s="14">
        <f>IF(B975="","",IFERROR(VLOOKUP(B975,'Cadastro'!$A$2:$H$101,3,FALSE),""))</f>
        <v/>
      </c>
      <c r="E975" s="14">
        <f>IF(B975="","",IFERROR(VLOOKUP(B975,'Cadastro'!$A$2:$H$101,4,FALSE),""))</f>
        <v/>
      </c>
      <c r="F975" s="8" t="n"/>
      <c r="G975" s="8" t="n"/>
      <c r="H975" s="8" t="n"/>
      <c r="I975" s="8" t="n"/>
      <c r="J975" s="4" t="n"/>
      <c r="K975" s="15">
        <f>IF(OR(B975="",G975="",I975=""),"",IFERROR((I975-G975)-IF(J975="",0,J975/24),""))</f>
        <v/>
      </c>
      <c r="L975" s="16">
        <f>IF(OR(B975="",F975="",G975=""),"",MAX(0,(G975-F975)*1440))</f>
        <v/>
      </c>
      <c r="M975" s="17">
        <f>IF(B975="","",IF(G975="","Falta",IF(G975&gt;F975+10/1440,"Atraso",IF(I975&lt;H975,"Saída antecipada","Presente"))))</f>
        <v/>
      </c>
      <c r="N975" s="12" t="n"/>
      <c r="O975" s="18">
        <f>IF(OR(B975="",K975=""),"",K975*24*IFERROR(VLOOKUP(B975,'Cadastro'!$A$2:$H$101,7,FALSE),0))</f>
        <v/>
      </c>
      <c r="P975" s="12" t="n"/>
    </row>
    <row r="976">
      <c r="A976" s="6" t="n"/>
      <c r="B976" s="2" t="n"/>
      <c r="C976" s="7">
        <f>IF(B976="","",IFERROR(VLOOKUP(B976,'Cadastro'!$A$2:$H$101,2,FALSE),"Não localizado"))</f>
        <v/>
      </c>
      <c r="D976" s="7">
        <f>IF(B976="","",IFERROR(VLOOKUP(B976,'Cadastro'!$A$2:$H$101,3,FALSE),""))</f>
        <v/>
      </c>
      <c r="E976" s="7">
        <f>IF(B976="","",IFERROR(VLOOKUP(B976,'Cadastro'!$A$2:$H$101,4,FALSE),""))</f>
        <v/>
      </c>
      <c r="F976" s="8" t="n"/>
      <c r="G976" s="8" t="n"/>
      <c r="H976" s="8" t="n"/>
      <c r="I976" s="8" t="n"/>
      <c r="J976" s="4" t="n"/>
      <c r="K976" s="9">
        <f>IF(OR(B976="",G976="",I976=""),"",IFERROR((I976-G976)-IF(J976="",0,J976/24),""))</f>
        <v/>
      </c>
      <c r="L976" s="10">
        <f>IF(OR(B976="",F976="",G976=""),"",MAX(0,(G976-F976)*1440))</f>
        <v/>
      </c>
      <c r="M976" s="11">
        <f>IF(B976="","",IF(G976="","Falta",IF(G976&gt;F976+10/1440,"Atraso",IF(I976&lt;H976,"Saída antecipada","Presente"))))</f>
        <v/>
      </c>
      <c r="N976" s="12" t="n"/>
      <c r="O976" s="13">
        <f>IF(OR(B976="",K976=""),"",K976*24*IFERROR(VLOOKUP(B976,'Cadastro'!$A$2:$H$101,7,FALSE),0))</f>
        <v/>
      </c>
      <c r="P976" s="12" t="n"/>
    </row>
    <row r="977">
      <c r="A977" s="6" t="n"/>
      <c r="B977" s="2" t="n"/>
      <c r="C977" s="14">
        <f>IF(B977="","",IFERROR(VLOOKUP(B977,'Cadastro'!$A$2:$H$101,2,FALSE),"Não localizado"))</f>
        <v/>
      </c>
      <c r="D977" s="14">
        <f>IF(B977="","",IFERROR(VLOOKUP(B977,'Cadastro'!$A$2:$H$101,3,FALSE),""))</f>
        <v/>
      </c>
      <c r="E977" s="14">
        <f>IF(B977="","",IFERROR(VLOOKUP(B977,'Cadastro'!$A$2:$H$101,4,FALSE),""))</f>
        <v/>
      </c>
      <c r="F977" s="8" t="n"/>
      <c r="G977" s="8" t="n"/>
      <c r="H977" s="8" t="n"/>
      <c r="I977" s="8" t="n"/>
      <c r="J977" s="4" t="n"/>
      <c r="K977" s="15">
        <f>IF(OR(B977="",G977="",I977=""),"",IFERROR((I977-G977)-IF(J977="",0,J977/24),""))</f>
        <v/>
      </c>
      <c r="L977" s="16">
        <f>IF(OR(B977="",F977="",G977=""),"",MAX(0,(G977-F977)*1440))</f>
        <v/>
      </c>
      <c r="M977" s="17">
        <f>IF(B977="","",IF(G977="","Falta",IF(G977&gt;F977+10/1440,"Atraso",IF(I977&lt;H977,"Saída antecipada","Presente"))))</f>
        <v/>
      </c>
      <c r="N977" s="12" t="n"/>
      <c r="O977" s="18">
        <f>IF(OR(B977="",K977=""),"",K977*24*IFERROR(VLOOKUP(B977,'Cadastro'!$A$2:$H$101,7,FALSE),0))</f>
        <v/>
      </c>
      <c r="P977" s="12" t="n"/>
    </row>
    <row r="978">
      <c r="A978" s="6" t="n"/>
      <c r="B978" s="2" t="n"/>
      <c r="C978" s="7">
        <f>IF(B978="","",IFERROR(VLOOKUP(B978,'Cadastro'!$A$2:$H$101,2,FALSE),"Não localizado"))</f>
        <v/>
      </c>
      <c r="D978" s="7">
        <f>IF(B978="","",IFERROR(VLOOKUP(B978,'Cadastro'!$A$2:$H$101,3,FALSE),""))</f>
        <v/>
      </c>
      <c r="E978" s="7">
        <f>IF(B978="","",IFERROR(VLOOKUP(B978,'Cadastro'!$A$2:$H$101,4,FALSE),""))</f>
        <v/>
      </c>
      <c r="F978" s="8" t="n"/>
      <c r="G978" s="8" t="n"/>
      <c r="H978" s="8" t="n"/>
      <c r="I978" s="8" t="n"/>
      <c r="J978" s="4" t="n"/>
      <c r="K978" s="9">
        <f>IF(OR(B978="",G978="",I978=""),"",IFERROR((I978-G978)-IF(J978="",0,J978/24),""))</f>
        <v/>
      </c>
      <c r="L978" s="10">
        <f>IF(OR(B978="",F978="",G978=""),"",MAX(0,(G978-F978)*1440))</f>
        <v/>
      </c>
      <c r="M978" s="11">
        <f>IF(B978="","",IF(G978="","Falta",IF(G978&gt;F978+10/1440,"Atraso",IF(I978&lt;H978,"Saída antecipada","Presente"))))</f>
        <v/>
      </c>
      <c r="N978" s="12" t="n"/>
      <c r="O978" s="13">
        <f>IF(OR(B978="",K978=""),"",K978*24*IFERROR(VLOOKUP(B978,'Cadastro'!$A$2:$H$101,7,FALSE),0))</f>
        <v/>
      </c>
      <c r="P978" s="12" t="n"/>
    </row>
    <row r="979">
      <c r="A979" s="6" t="n"/>
      <c r="B979" s="2" t="n"/>
      <c r="C979" s="14">
        <f>IF(B979="","",IFERROR(VLOOKUP(B979,'Cadastro'!$A$2:$H$101,2,FALSE),"Não localizado"))</f>
        <v/>
      </c>
      <c r="D979" s="14">
        <f>IF(B979="","",IFERROR(VLOOKUP(B979,'Cadastro'!$A$2:$H$101,3,FALSE),""))</f>
        <v/>
      </c>
      <c r="E979" s="14">
        <f>IF(B979="","",IFERROR(VLOOKUP(B979,'Cadastro'!$A$2:$H$101,4,FALSE),""))</f>
        <v/>
      </c>
      <c r="F979" s="8" t="n"/>
      <c r="G979" s="8" t="n"/>
      <c r="H979" s="8" t="n"/>
      <c r="I979" s="8" t="n"/>
      <c r="J979" s="4" t="n"/>
      <c r="K979" s="15">
        <f>IF(OR(B979="",G979="",I979=""),"",IFERROR((I979-G979)-IF(J979="",0,J979/24),""))</f>
        <v/>
      </c>
      <c r="L979" s="16">
        <f>IF(OR(B979="",F979="",G979=""),"",MAX(0,(G979-F979)*1440))</f>
        <v/>
      </c>
      <c r="M979" s="17">
        <f>IF(B979="","",IF(G979="","Falta",IF(G979&gt;F979+10/1440,"Atraso",IF(I979&lt;H979,"Saída antecipada","Presente"))))</f>
        <v/>
      </c>
      <c r="N979" s="12" t="n"/>
      <c r="O979" s="18">
        <f>IF(OR(B979="",K979=""),"",K979*24*IFERROR(VLOOKUP(B979,'Cadastro'!$A$2:$H$101,7,FALSE),0))</f>
        <v/>
      </c>
      <c r="P979" s="12" t="n"/>
    </row>
    <row r="980">
      <c r="A980" s="6" t="n"/>
      <c r="B980" s="2" t="n"/>
      <c r="C980" s="7">
        <f>IF(B980="","",IFERROR(VLOOKUP(B980,'Cadastro'!$A$2:$H$101,2,FALSE),"Não localizado"))</f>
        <v/>
      </c>
      <c r="D980" s="7">
        <f>IF(B980="","",IFERROR(VLOOKUP(B980,'Cadastro'!$A$2:$H$101,3,FALSE),""))</f>
        <v/>
      </c>
      <c r="E980" s="7">
        <f>IF(B980="","",IFERROR(VLOOKUP(B980,'Cadastro'!$A$2:$H$101,4,FALSE),""))</f>
        <v/>
      </c>
      <c r="F980" s="8" t="n"/>
      <c r="G980" s="8" t="n"/>
      <c r="H980" s="8" t="n"/>
      <c r="I980" s="8" t="n"/>
      <c r="J980" s="4" t="n"/>
      <c r="K980" s="9">
        <f>IF(OR(B980="",G980="",I980=""),"",IFERROR((I980-G980)-IF(J980="",0,J980/24),""))</f>
        <v/>
      </c>
      <c r="L980" s="10">
        <f>IF(OR(B980="",F980="",G980=""),"",MAX(0,(G980-F980)*1440))</f>
        <v/>
      </c>
      <c r="M980" s="11">
        <f>IF(B980="","",IF(G980="","Falta",IF(G980&gt;F980+10/1440,"Atraso",IF(I980&lt;H980,"Saída antecipada","Presente"))))</f>
        <v/>
      </c>
      <c r="N980" s="12" t="n"/>
      <c r="O980" s="13">
        <f>IF(OR(B980="",K980=""),"",K980*24*IFERROR(VLOOKUP(B980,'Cadastro'!$A$2:$H$101,7,FALSE),0))</f>
        <v/>
      </c>
      <c r="P980" s="12" t="n"/>
    </row>
    <row r="981">
      <c r="A981" s="6" t="n"/>
      <c r="B981" s="2" t="n"/>
      <c r="C981" s="14">
        <f>IF(B981="","",IFERROR(VLOOKUP(B981,'Cadastro'!$A$2:$H$101,2,FALSE),"Não localizado"))</f>
        <v/>
      </c>
      <c r="D981" s="14">
        <f>IF(B981="","",IFERROR(VLOOKUP(B981,'Cadastro'!$A$2:$H$101,3,FALSE),""))</f>
        <v/>
      </c>
      <c r="E981" s="14">
        <f>IF(B981="","",IFERROR(VLOOKUP(B981,'Cadastro'!$A$2:$H$101,4,FALSE),""))</f>
        <v/>
      </c>
      <c r="F981" s="8" t="n"/>
      <c r="G981" s="8" t="n"/>
      <c r="H981" s="8" t="n"/>
      <c r="I981" s="8" t="n"/>
      <c r="J981" s="4" t="n"/>
      <c r="K981" s="15">
        <f>IF(OR(B981="",G981="",I981=""),"",IFERROR((I981-G981)-IF(J981="",0,J981/24),""))</f>
        <v/>
      </c>
      <c r="L981" s="16">
        <f>IF(OR(B981="",F981="",G981=""),"",MAX(0,(G981-F981)*1440))</f>
        <v/>
      </c>
      <c r="M981" s="17">
        <f>IF(B981="","",IF(G981="","Falta",IF(G981&gt;F981+10/1440,"Atraso",IF(I981&lt;H981,"Saída antecipada","Presente"))))</f>
        <v/>
      </c>
      <c r="N981" s="12" t="n"/>
      <c r="O981" s="18">
        <f>IF(OR(B981="",K981=""),"",K981*24*IFERROR(VLOOKUP(B981,'Cadastro'!$A$2:$H$101,7,FALSE),0))</f>
        <v/>
      </c>
      <c r="P981" s="12" t="n"/>
    </row>
    <row r="982">
      <c r="A982" s="6" t="n"/>
      <c r="B982" s="2" t="n"/>
      <c r="C982" s="7">
        <f>IF(B982="","",IFERROR(VLOOKUP(B982,'Cadastro'!$A$2:$H$101,2,FALSE),"Não localizado"))</f>
        <v/>
      </c>
      <c r="D982" s="7">
        <f>IF(B982="","",IFERROR(VLOOKUP(B982,'Cadastro'!$A$2:$H$101,3,FALSE),""))</f>
        <v/>
      </c>
      <c r="E982" s="7">
        <f>IF(B982="","",IFERROR(VLOOKUP(B982,'Cadastro'!$A$2:$H$101,4,FALSE),""))</f>
        <v/>
      </c>
      <c r="F982" s="8" t="n"/>
      <c r="G982" s="8" t="n"/>
      <c r="H982" s="8" t="n"/>
      <c r="I982" s="8" t="n"/>
      <c r="J982" s="4" t="n"/>
      <c r="K982" s="9">
        <f>IF(OR(B982="",G982="",I982=""),"",IFERROR((I982-G982)-IF(J982="",0,J982/24),""))</f>
        <v/>
      </c>
      <c r="L982" s="10">
        <f>IF(OR(B982="",F982="",G982=""),"",MAX(0,(G982-F982)*1440))</f>
        <v/>
      </c>
      <c r="M982" s="11">
        <f>IF(B982="","",IF(G982="","Falta",IF(G982&gt;F982+10/1440,"Atraso",IF(I982&lt;H982,"Saída antecipada","Presente"))))</f>
        <v/>
      </c>
      <c r="N982" s="12" t="n"/>
      <c r="O982" s="13">
        <f>IF(OR(B982="",K982=""),"",K982*24*IFERROR(VLOOKUP(B982,'Cadastro'!$A$2:$H$101,7,FALSE),0))</f>
        <v/>
      </c>
      <c r="P982" s="12" t="n"/>
    </row>
    <row r="983">
      <c r="A983" s="6" t="n"/>
      <c r="B983" s="2" t="n"/>
      <c r="C983" s="14">
        <f>IF(B983="","",IFERROR(VLOOKUP(B983,'Cadastro'!$A$2:$H$101,2,FALSE),"Não localizado"))</f>
        <v/>
      </c>
      <c r="D983" s="14">
        <f>IF(B983="","",IFERROR(VLOOKUP(B983,'Cadastro'!$A$2:$H$101,3,FALSE),""))</f>
        <v/>
      </c>
      <c r="E983" s="14">
        <f>IF(B983="","",IFERROR(VLOOKUP(B983,'Cadastro'!$A$2:$H$101,4,FALSE),""))</f>
        <v/>
      </c>
      <c r="F983" s="8" t="n"/>
      <c r="G983" s="8" t="n"/>
      <c r="H983" s="8" t="n"/>
      <c r="I983" s="8" t="n"/>
      <c r="J983" s="4" t="n"/>
      <c r="K983" s="15">
        <f>IF(OR(B983="",G983="",I983=""),"",IFERROR((I983-G983)-IF(J983="",0,J983/24),""))</f>
        <v/>
      </c>
      <c r="L983" s="16">
        <f>IF(OR(B983="",F983="",G983=""),"",MAX(0,(G983-F983)*1440))</f>
        <v/>
      </c>
      <c r="M983" s="17">
        <f>IF(B983="","",IF(G983="","Falta",IF(G983&gt;F983+10/1440,"Atraso",IF(I983&lt;H983,"Saída antecipada","Presente"))))</f>
        <v/>
      </c>
      <c r="N983" s="12" t="n"/>
      <c r="O983" s="18">
        <f>IF(OR(B983="",K983=""),"",K983*24*IFERROR(VLOOKUP(B983,'Cadastro'!$A$2:$H$101,7,FALSE),0))</f>
        <v/>
      </c>
      <c r="P983" s="12" t="n"/>
    </row>
    <row r="984">
      <c r="A984" s="6" t="n"/>
      <c r="B984" s="2" t="n"/>
      <c r="C984" s="7">
        <f>IF(B984="","",IFERROR(VLOOKUP(B984,'Cadastro'!$A$2:$H$101,2,FALSE),"Não localizado"))</f>
        <v/>
      </c>
      <c r="D984" s="7">
        <f>IF(B984="","",IFERROR(VLOOKUP(B984,'Cadastro'!$A$2:$H$101,3,FALSE),""))</f>
        <v/>
      </c>
      <c r="E984" s="7">
        <f>IF(B984="","",IFERROR(VLOOKUP(B984,'Cadastro'!$A$2:$H$101,4,FALSE),""))</f>
        <v/>
      </c>
      <c r="F984" s="8" t="n"/>
      <c r="G984" s="8" t="n"/>
      <c r="H984" s="8" t="n"/>
      <c r="I984" s="8" t="n"/>
      <c r="J984" s="4" t="n"/>
      <c r="K984" s="9">
        <f>IF(OR(B984="",G984="",I984=""),"",IFERROR((I984-G984)-IF(J984="",0,J984/24),""))</f>
        <v/>
      </c>
      <c r="L984" s="10">
        <f>IF(OR(B984="",F984="",G984=""),"",MAX(0,(G984-F984)*1440))</f>
        <v/>
      </c>
      <c r="M984" s="11">
        <f>IF(B984="","",IF(G984="","Falta",IF(G984&gt;F984+10/1440,"Atraso",IF(I984&lt;H984,"Saída antecipada","Presente"))))</f>
        <v/>
      </c>
      <c r="N984" s="12" t="n"/>
      <c r="O984" s="13">
        <f>IF(OR(B984="",K984=""),"",K984*24*IFERROR(VLOOKUP(B984,'Cadastro'!$A$2:$H$101,7,FALSE),0))</f>
        <v/>
      </c>
      <c r="P984" s="12" t="n"/>
    </row>
    <row r="985">
      <c r="A985" s="6" t="n"/>
      <c r="B985" s="2" t="n"/>
      <c r="C985" s="14">
        <f>IF(B985="","",IFERROR(VLOOKUP(B985,'Cadastro'!$A$2:$H$101,2,FALSE),"Não localizado"))</f>
        <v/>
      </c>
      <c r="D985" s="14">
        <f>IF(B985="","",IFERROR(VLOOKUP(B985,'Cadastro'!$A$2:$H$101,3,FALSE),""))</f>
        <v/>
      </c>
      <c r="E985" s="14">
        <f>IF(B985="","",IFERROR(VLOOKUP(B985,'Cadastro'!$A$2:$H$101,4,FALSE),""))</f>
        <v/>
      </c>
      <c r="F985" s="8" t="n"/>
      <c r="G985" s="8" t="n"/>
      <c r="H985" s="8" t="n"/>
      <c r="I985" s="8" t="n"/>
      <c r="J985" s="4" t="n"/>
      <c r="K985" s="15">
        <f>IF(OR(B985="",G985="",I985=""),"",IFERROR((I985-G985)-IF(J985="",0,J985/24),""))</f>
        <v/>
      </c>
      <c r="L985" s="16">
        <f>IF(OR(B985="",F985="",G985=""),"",MAX(0,(G985-F985)*1440))</f>
        <v/>
      </c>
      <c r="M985" s="17">
        <f>IF(B985="","",IF(G985="","Falta",IF(G985&gt;F985+10/1440,"Atraso",IF(I985&lt;H985,"Saída antecipada","Presente"))))</f>
        <v/>
      </c>
      <c r="N985" s="12" t="n"/>
      <c r="O985" s="18">
        <f>IF(OR(B985="",K985=""),"",K985*24*IFERROR(VLOOKUP(B985,'Cadastro'!$A$2:$H$101,7,FALSE),0))</f>
        <v/>
      </c>
      <c r="P985" s="12" t="n"/>
    </row>
    <row r="986">
      <c r="A986" s="6" t="n"/>
      <c r="B986" s="2" t="n"/>
      <c r="C986" s="7">
        <f>IF(B986="","",IFERROR(VLOOKUP(B986,'Cadastro'!$A$2:$H$101,2,FALSE),"Não localizado"))</f>
        <v/>
      </c>
      <c r="D986" s="7">
        <f>IF(B986="","",IFERROR(VLOOKUP(B986,'Cadastro'!$A$2:$H$101,3,FALSE),""))</f>
        <v/>
      </c>
      <c r="E986" s="7">
        <f>IF(B986="","",IFERROR(VLOOKUP(B986,'Cadastro'!$A$2:$H$101,4,FALSE),""))</f>
        <v/>
      </c>
      <c r="F986" s="8" t="n"/>
      <c r="G986" s="8" t="n"/>
      <c r="H986" s="8" t="n"/>
      <c r="I986" s="8" t="n"/>
      <c r="J986" s="4" t="n"/>
      <c r="K986" s="9">
        <f>IF(OR(B986="",G986="",I986=""),"",IFERROR((I986-G986)-IF(J986="",0,J986/24),""))</f>
        <v/>
      </c>
      <c r="L986" s="10">
        <f>IF(OR(B986="",F986="",G986=""),"",MAX(0,(G986-F986)*1440))</f>
        <v/>
      </c>
      <c r="M986" s="11">
        <f>IF(B986="","",IF(G986="","Falta",IF(G986&gt;F986+10/1440,"Atraso",IF(I986&lt;H986,"Saída antecipada","Presente"))))</f>
        <v/>
      </c>
      <c r="N986" s="12" t="n"/>
      <c r="O986" s="13">
        <f>IF(OR(B986="",K986=""),"",K986*24*IFERROR(VLOOKUP(B986,'Cadastro'!$A$2:$H$101,7,FALSE),0))</f>
        <v/>
      </c>
      <c r="P986" s="12" t="n"/>
    </row>
    <row r="987">
      <c r="A987" s="6" t="n"/>
      <c r="B987" s="2" t="n"/>
      <c r="C987" s="14">
        <f>IF(B987="","",IFERROR(VLOOKUP(B987,'Cadastro'!$A$2:$H$101,2,FALSE),"Não localizado"))</f>
        <v/>
      </c>
      <c r="D987" s="14">
        <f>IF(B987="","",IFERROR(VLOOKUP(B987,'Cadastro'!$A$2:$H$101,3,FALSE),""))</f>
        <v/>
      </c>
      <c r="E987" s="14">
        <f>IF(B987="","",IFERROR(VLOOKUP(B987,'Cadastro'!$A$2:$H$101,4,FALSE),""))</f>
        <v/>
      </c>
      <c r="F987" s="8" t="n"/>
      <c r="G987" s="8" t="n"/>
      <c r="H987" s="8" t="n"/>
      <c r="I987" s="8" t="n"/>
      <c r="J987" s="4" t="n"/>
      <c r="K987" s="15">
        <f>IF(OR(B987="",G987="",I987=""),"",IFERROR((I987-G987)-IF(J987="",0,J987/24),""))</f>
        <v/>
      </c>
      <c r="L987" s="16">
        <f>IF(OR(B987="",F987="",G987=""),"",MAX(0,(G987-F987)*1440))</f>
        <v/>
      </c>
      <c r="M987" s="17">
        <f>IF(B987="","",IF(G987="","Falta",IF(G987&gt;F987+10/1440,"Atraso",IF(I987&lt;H987,"Saída antecipada","Presente"))))</f>
        <v/>
      </c>
      <c r="N987" s="12" t="n"/>
      <c r="O987" s="18">
        <f>IF(OR(B987="",K987=""),"",K987*24*IFERROR(VLOOKUP(B987,'Cadastro'!$A$2:$H$101,7,FALSE),0))</f>
        <v/>
      </c>
      <c r="P987" s="12" t="n"/>
    </row>
    <row r="988">
      <c r="A988" s="6" t="n"/>
      <c r="B988" s="2" t="n"/>
      <c r="C988" s="7">
        <f>IF(B988="","",IFERROR(VLOOKUP(B988,'Cadastro'!$A$2:$H$101,2,FALSE),"Não localizado"))</f>
        <v/>
      </c>
      <c r="D988" s="7">
        <f>IF(B988="","",IFERROR(VLOOKUP(B988,'Cadastro'!$A$2:$H$101,3,FALSE),""))</f>
        <v/>
      </c>
      <c r="E988" s="7">
        <f>IF(B988="","",IFERROR(VLOOKUP(B988,'Cadastro'!$A$2:$H$101,4,FALSE),""))</f>
        <v/>
      </c>
      <c r="F988" s="8" t="n"/>
      <c r="G988" s="8" t="n"/>
      <c r="H988" s="8" t="n"/>
      <c r="I988" s="8" t="n"/>
      <c r="J988" s="4" t="n"/>
      <c r="K988" s="9">
        <f>IF(OR(B988="",G988="",I988=""),"",IFERROR((I988-G988)-IF(J988="",0,J988/24),""))</f>
        <v/>
      </c>
      <c r="L988" s="10">
        <f>IF(OR(B988="",F988="",G988=""),"",MAX(0,(G988-F988)*1440))</f>
        <v/>
      </c>
      <c r="M988" s="11">
        <f>IF(B988="","",IF(G988="","Falta",IF(G988&gt;F988+10/1440,"Atraso",IF(I988&lt;H988,"Saída antecipada","Presente"))))</f>
        <v/>
      </c>
      <c r="N988" s="12" t="n"/>
      <c r="O988" s="13">
        <f>IF(OR(B988="",K988=""),"",K988*24*IFERROR(VLOOKUP(B988,'Cadastro'!$A$2:$H$101,7,FALSE),0))</f>
        <v/>
      </c>
      <c r="P988" s="12" t="n"/>
    </row>
    <row r="989">
      <c r="A989" s="6" t="n"/>
      <c r="B989" s="2" t="n"/>
      <c r="C989" s="14">
        <f>IF(B989="","",IFERROR(VLOOKUP(B989,'Cadastro'!$A$2:$H$101,2,FALSE),"Não localizado"))</f>
        <v/>
      </c>
      <c r="D989" s="14">
        <f>IF(B989="","",IFERROR(VLOOKUP(B989,'Cadastro'!$A$2:$H$101,3,FALSE),""))</f>
        <v/>
      </c>
      <c r="E989" s="14">
        <f>IF(B989="","",IFERROR(VLOOKUP(B989,'Cadastro'!$A$2:$H$101,4,FALSE),""))</f>
        <v/>
      </c>
      <c r="F989" s="8" t="n"/>
      <c r="G989" s="8" t="n"/>
      <c r="H989" s="8" t="n"/>
      <c r="I989" s="8" t="n"/>
      <c r="J989" s="4" t="n"/>
      <c r="K989" s="15">
        <f>IF(OR(B989="",G989="",I989=""),"",IFERROR((I989-G989)-IF(J989="",0,J989/24),""))</f>
        <v/>
      </c>
      <c r="L989" s="16">
        <f>IF(OR(B989="",F989="",G989=""),"",MAX(0,(G989-F989)*1440))</f>
        <v/>
      </c>
      <c r="M989" s="17">
        <f>IF(B989="","",IF(G989="","Falta",IF(G989&gt;F989+10/1440,"Atraso",IF(I989&lt;H989,"Saída antecipada","Presente"))))</f>
        <v/>
      </c>
      <c r="N989" s="12" t="n"/>
      <c r="O989" s="18">
        <f>IF(OR(B989="",K989=""),"",K989*24*IFERROR(VLOOKUP(B989,'Cadastro'!$A$2:$H$101,7,FALSE),0))</f>
        <v/>
      </c>
      <c r="P989" s="12" t="n"/>
    </row>
    <row r="990">
      <c r="A990" s="6" t="n"/>
      <c r="B990" s="2" t="n"/>
      <c r="C990" s="7">
        <f>IF(B990="","",IFERROR(VLOOKUP(B990,'Cadastro'!$A$2:$H$101,2,FALSE),"Não localizado"))</f>
        <v/>
      </c>
      <c r="D990" s="7">
        <f>IF(B990="","",IFERROR(VLOOKUP(B990,'Cadastro'!$A$2:$H$101,3,FALSE),""))</f>
        <v/>
      </c>
      <c r="E990" s="7">
        <f>IF(B990="","",IFERROR(VLOOKUP(B990,'Cadastro'!$A$2:$H$101,4,FALSE),""))</f>
        <v/>
      </c>
      <c r="F990" s="8" t="n"/>
      <c r="G990" s="8" t="n"/>
      <c r="H990" s="8" t="n"/>
      <c r="I990" s="8" t="n"/>
      <c r="J990" s="4" t="n"/>
      <c r="K990" s="9">
        <f>IF(OR(B990="",G990="",I990=""),"",IFERROR((I990-G990)-IF(J990="",0,J990/24),""))</f>
        <v/>
      </c>
      <c r="L990" s="10">
        <f>IF(OR(B990="",F990="",G990=""),"",MAX(0,(G990-F990)*1440))</f>
        <v/>
      </c>
      <c r="M990" s="11">
        <f>IF(B990="","",IF(G990="","Falta",IF(G990&gt;F990+10/1440,"Atraso",IF(I990&lt;H990,"Saída antecipada","Presente"))))</f>
        <v/>
      </c>
      <c r="N990" s="12" t="n"/>
      <c r="O990" s="13">
        <f>IF(OR(B990="",K990=""),"",K990*24*IFERROR(VLOOKUP(B990,'Cadastro'!$A$2:$H$101,7,FALSE),0))</f>
        <v/>
      </c>
      <c r="P990" s="12" t="n"/>
    </row>
    <row r="991">
      <c r="A991" s="6" t="n"/>
      <c r="B991" s="2" t="n"/>
      <c r="C991" s="14">
        <f>IF(B991="","",IFERROR(VLOOKUP(B991,'Cadastro'!$A$2:$H$101,2,FALSE),"Não localizado"))</f>
        <v/>
      </c>
      <c r="D991" s="14">
        <f>IF(B991="","",IFERROR(VLOOKUP(B991,'Cadastro'!$A$2:$H$101,3,FALSE),""))</f>
        <v/>
      </c>
      <c r="E991" s="14">
        <f>IF(B991="","",IFERROR(VLOOKUP(B991,'Cadastro'!$A$2:$H$101,4,FALSE),""))</f>
        <v/>
      </c>
      <c r="F991" s="8" t="n"/>
      <c r="G991" s="8" t="n"/>
      <c r="H991" s="8" t="n"/>
      <c r="I991" s="8" t="n"/>
      <c r="J991" s="4" t="n"/>
      <c r="K991" s="15">
        <f>IF(OR(B991="",G991="",I991=""),"",IFERROR((I991-G991)-IF(J991="",0,J991/24),""))</f>
        <v/>
      </c>
      <c r="L991" s="16">
        <f>IF(OR(B991="",F991="",G991=""),"",MAX(0,(G991-F991)*1440))</f>
        <v/>
      </c>
      <c r="M991" s="17">
        <f>IF(B991="","",IF(G991="","Falta",IF(G991&gt;F991+10/1440,"Atraso",IF(I991&lt;H991,"Saída antecipada","Presente"))))</f>
        <v/>
      </c>
      <c r="N991" s="12" t="n"/>
      <c r="O991" s="18">
        <f>IF(OR(B991="",K991=""),"",K991*24*IFERROR(VLOOKUP(B991,'Cadastro'!$A$2:$H$101,7,FALSE),0))</f>
        <v/>
      </c>
      <c r="P991" s="12" t="n"/>
    </row>
    <row r="992">
      <c r="A992" s="6" t="n"/>
      <c r="B992" s="2" t="n"/>
      <c r="C992" s="7">
        <f>IF(B992="","",IFERROR(VLOOKUP(B992,'Cadastro'!$A$2:$H$101,2,FALSE),"Não localizado"))</f>
        <v/>
      </c>
      <c r="D992" s="7">
        <f>IF(B992="","",IFERROR(VLOOKUP(B992,'Cadastro'!$A$2:$H$101,3,FALSE),""))</f>
        <v/>
      </c>
      <c r="E992" s="7">
        <f>IF(B992="","",IFERROR(VLOOKUP(B992,'Cadastro'!$A$2:$H$101,4,FALSE),""))</f>
        <v/>
      </c>
      <c r="F992" s="8" t="n"/>
      <c r="G992" s="8" t="n"/>
      <c r="H992" s="8" t="n"/>
      <c r="I992" s="8" t="n"/>
      <c r="J992" s="4" t="n"/>
      <c r="K992" s="9">
        <f>IF(OR(B992="",G992="",I992=""),"",IFERROR((I992-G992)-IF(J992="",0,J992/24),""))</f>
        <v/>
      </c>
      <c r="L992" s="10">
        <f>IF(OR(B992="",F992="",G992=""),"",MAX(0,(G992-F992)*1440))</f>
        <v/>
      </c>
      <c r="M992" s="11">
        <f>IF(B992="","",IF(G992="","Falta",IF(G992&gt;F992+10/1440,"Atraso",IF(I992&lt;H992,"Saída antecipada","Presente"))))</f>
        <v/>
      </c>
      <c r="N992" s="12" t="n"/>
      <c r="O992" s="13">
        <f>IF(OR(B992="",K992=""),"",K992*24*IFERROR(VLOOKUP(B992,'Cadastro'!$A$2:$H$101,7,FALSE),0))</f>
        <v/>
      </c>
      <c r="P992" s="12" t="n"/>
    </row>
    <row r="993">
      <c r="A993" s="6" t="n"/>
      <c r="B993" s="2" t="n"/>
      <c r="C993" s="14">
        <f>IF(B993="","",IFERROR(VLOOKUP(B993,'Cadastro'!$A$2:$H$101,2,FALSE),"Não localizado"))</f>
        <v/>
      </c>
      <c r="D993" s="14">
        <f>IF(B993="","",IFERROR(VLOOKUP(B993,'Cadastro'!$A$2:$H$101,3,FALSE),""))</f>
        <v/>
      </c>
      <c r="E993" s="14">
        <f>IF(B993="","",IFERROR(VLOOKUP(B993,'Cadastro'!$A$2:$H$101,4,FALSE),""))</f>
        <v/>
      </c>
      <c r="F993" s="8" t="n"/>
      <c r="G993" s="8" t="n"/>
      <c r="H993" s="8" t="n"/>
      <c r="I993" s="8" t="n"/>
      <c r="J993" s="4" t="n"/>
      <c r="K993" s="15">
        <f>IF(OR(B993="",G993="",I993=""),"",IFERROR((I993-G993)-IF(J993="",0,J993/24),""))</f>
        <v/>
      </c>
      <c r="L993" s="16">
        <f>IF(OR(B993="",F993="",G993=""),"",MAX(0,(G993-F993)*1440))</f>
        <v/>
      </c>
      <c r="M993" s="17">
        <f>IF(B993="","",IF(G993="","Falta",IF(G993&gt;F993+10/1440,"Atraso",IF(I993&lt;H993,"Saída antecipada","Presente"))))</f>
        <v/>
      </c>
      <c r="N993" s="12" t="n"/>
      <c r="O993" s="18">
        <f>IF(OR(B993="",K993=""),"",K993*24*IFERROR(VLOOKUP(B993,'Cadastro'!$A$2:$H$101,7,FALSE),0))</f>
        <v/>
      </c>
      <c r="P993" s="12" t="n"/>
    </row>
    <row r="994">
      <c r="A994" s="6" t="n"/>
      <c r="B994" s="2" t="n"/>
      <c r="C994" s="7">
        <f>IF(B994="","",IFERROR(VLOOKUP(B994,'Cadastro'!$A$2:$H$101,2,FALSE),"Não localizado"))</f>
        <v/>
      </c>
      <c r="D994" s="7">
        <f>IF(B994="","",IFERROR(VLOOKUP(B994,'Cadastro'!$A$2:$H$101,3,FALSE),""))</f>
        <v/>
      </c>
      <c r="E994" s="7">
        <f>IF(B994="","",IFERROR(VLOOKUP(B994,'Cadastro'!$A$2:$H$101,4,FALSE),""))</f>
        <v/>
      </c>
      <c r="F994" s="8" t="n"/>
      <c r="G994" s="8" t="n"/>
      <c r="H994" s="8" t="n"/>
      <c r="I994" s="8" t="n"/>
      <c r="J994" s="4" t="n"/>
      <c r="K994" s="9">
        <f>IF(OR(B994="",G994="",I994=""),"",IFERROR((I994-G994)-IF(J994="",0,J994/24),""))</f>
        <v/>
      </c>
      <c r="L994" s="10">
        <f>IF(OR(B994="",F994="",G994=""),"",MAX(0,(G994-F994)*1440))</f>
        <v/>
      </c>
      <c r="M994" s="11">
        <f>IF(B994="","",IF(G994="","Falta",IF(G994&gt;F994+10/1440,"Atraso",IF(I994&lt;H994,"Saída antecipada","Presente"))))</f>
        <v/>
      </c>
      <c r="N994" s="12" t="n"/>
      <c r="O994" s="13">
        <f>IF(OR(B994="",K994=""),"",K994*24*IFERROR(VLOOKUP(B994,'Cadastro'!$A$2:$H$101,7,FALSE),0))</f>
        <v/>
      </c>
      <c r="P994" s="12" t="n"/>
    </row>
    <row r="995">
      <c r="A995" s="6" t="n"/>
      <c r="B995" s="2" t="n"/>
      <c r="C995" s="14">
        <f>IF(B995="","",IFERROR(VLOOKUP(B995,'Cadastro'!$A$2:$H$101,2,FALSE),"Não localizado"))</f>
        <v/>
      </c>
      <c r="D995" s="14">
        <f>IF(B995="","",IFERROR(VLOOKUP(B995,'Cadastro'!$A$2:$H$101,3,FALSE),""))</f>
        <v/>
      </c>
      <c r="E995" s="14">
        <f>IF(B995="","",IFERROR(VLOOKUP(B995,'Cadastro'!$A$2:$H$101,4,FALSE),""))</f>
        <v/>
      </c>
      <c r="F995" s="8" t="n"/>
      <c r="G995" s="8" t="n"/>
      <c r="H995" s="8" t="n"/>
      <c r="I995" s="8" t="n"/>
      <c r="J995" s="4" t="n"/>
      <c r="K995" s="15">
        <f>IF(OR(B995="",G995="",I995=""),"",IFERROR((I995-G995)-IF(J995="",0,J995/24),""))</f>
        <v/>
      </c>
      <c r="L995" s="16">
        <f>IF(OR(B995="",F995="",G995=""),"",MAX(0,(G995-F995)*1440))</f>
        <v/>
      </c>
      <c r="M995" s="17">
        <f>IF(B995="","",IF(G995="","Falta",IF(G995&gt;F995+10/1440,"Atraso",IF(I995&lt;H995,"Saída antecipada","Presente"))))</f>
        <v/>
      </c>
      <c r="N995" s="12" t="n"/>
      <c r="O995" s="18">
        <f>IF(OR(B995="",K995=""),"",K995*24*IFERROR(VLOOKUP(B995,'Cadastro'!$A$2:$H$101,7,FALSE),0))</f>
        <v/>
      </c>
      <c r="P995" s="12" t="n"/>
    </row>
    <row r="996">
      <c r="A996" s="6" t="n"/>
      <c r="B996" s="2" t="n"/>
      <c r="C996" s="7">
        <f>IF(B996="","",IFERROR(VLOOKUP(B996,'Cadastro'!$A$2:$H$101,2,FALSE),"Não localizado"))</f>
        <v/>
      </c>
      <c r="D996" s="7">
        <f>IF(B996="","",IFERROR(VLOOKUP(B996,'Cadastro'!$A$2:$H$101,3,FALSE),""))</f>
        <v/>
      </c>
      <c r="E996" s="7">
        <f>IF(B996="","",IFERROR(VLOOKUP(B996,'Cadastro'!$A$2:$H$101,4,FALSE),""))</f>
        <v/>
      </c>
      <c r="F996" s="8" t="n"/>
      <c r="G996" s="8" t="n"/>
      <c r="H996" s="8" t="n"/>
      <c r="I996" s="8" t="n"/>
      <c r="J996" s="4" t="n"/>
      <c r="K996" s="9">
        <f>IF(OR(B996="",G996="",I996=""),"",IFERROR((I996-G996)-IF(J996="",0,J996/24),""))</f>
        <v/>
      </c>
      <c r="L996" s="10">
        <f>IF(OR(B996="",F996="",G996=""),"",MAX(0,(G996-F996)*1440))</f>
        <v/>
      </c>
      <c r="M996" s="11">
        <f>IF(B996="","",IF(G996="","Falta",IF(G996&gt;F996+10/1440,"Atraso",IF(I996&lt;H996,"Saída antecipada","Presente"))))</f>
        <v/>
      </c>
      <c r="N996" s="12" t="n"/>
      <c r="O996" s="13">
        <f>IF(OR(B996="",K996=""),"",K996*24*IFERROR(VLOOKUP(B996,'Cadastro'!$A$2:$H$101,7,FALSE),0))</f>
        <v/>
      </c>
      <c r="P996" s="12" t="n"/>
    </row>
    <row r="997">
      <c r="A997" s="6" t="n"/>
      <c r="B997" s="2" t="n"/>
      <c r="C997" s="14">
        <f>IF(B997="","",IFERROR(VLOOKUP(B997,'Cadastro'!$A$2:$H$101,2,FALSE),"Não localizado"))</f>
        <v/>
      </c>
      <c r="D997" s="14">
        <f>IF(B997="","",IFERROR(VLOOKUP(B997,'Cadastro'!$A$2:$H$101,3,FALSE),""))</f>
        <v/>
      </c>
      <c r="E997" s="14">
        <f>IF(B997="","",IFERROR(VLOOKUP(B997,'Cadastro'!$A$2:$H$101,4,FALSE),""))</f>
        <v/>
      </c>
      <c r="F997" s="8" t="n"/>
      <c r="G997" s="8" t="n"/>
      <c r="H997" s="8" t="n"/>
      <c r="I997" s="8" t="n"/>
      <c r="J997" s="4" t="n"/>
      <c r="K997" s="15">
        <f>IF(OR(B997="",G997="",I997=""),"",IFERROR((I997-G997)-IF(J997="",0,J997/24),""))</f>
        <v/>
      </c>
      <c r="L997" s="16">
        <f>IF(OR(B997="",F997="",G997=""),"",MAX(0,(G997-F997)*1440))</f>
        <v/>
      </c>
      <c r="M997" s="17">
        <f>IF(B997="","",IF(G997="","Falta",IF(G997&gt;F997+10/1440,"Atraso",IF(I997&lt;H997,"Saída antecipada","Presente"))))</f>
        <v/>
      </c>
      <c r="N997" s="12" t="n"/>
      <c r="O997" s="18">
        <f>IF(OR(B997="",K997=""),"",K997*24*IFERROR(VLOOKUP(B997,'Cadastro'!$A$2:$H$101,7,FALSE),0))</f>
        <v/>
      </c>
      <c r="P997" s="12" t="n"/>
    </row>
    <row r="998">
      <c r="A998" s="6" t="n"/>
      <c r="B998" s="2" t="n"/>
      <c r="C998" s="7">
        <f>IF(B998="","",IFERROR(VLOOKUP(B998,'Cadastro'!$A$2:$H$101,2,FALSE),"Não localizado"))</f>
        <v/>
      </c>
      <c r="D998" s="7">
        <f>IF(B998="","",IFERROR(VLOOKUP(B998,'Cadastro'!$A$2:$H$101,3,FALSE),""))</f>
        <v/>
      </c>
      <c r="E998" s="7">
        <f>IF(B998="","",IFERROR(VLOOKUP(B998,'Cadastro'!$A$2:$H$101,4,FALSE),""))</f>
        <v/>
      </c>
      <c r="F998" s="8" t="n"/>
      <c r="G998" s="8" t="n"/>
      <c r="H998" s="8" t="n"/>
      <c r="I998" s="8" t="n"/>
      <c r="J998" s="4" t="n"/>
      <c r="K998" s="9">
        <f>IF(OR(B998="",G998="",I998=""),"",IFERROR((I998-G998)-IF(J998="",0,J998/24),""))</f>
        <v/>
      </c>
      <c r="L998" s="10">
        <f>IF(OR(B998="",F998="",G998=""),"",MAX(0,(G998-F998)*1440))</f>
        <v/>
      </c>
      <c r="M998" s="11">
        <f>IF(B998="","",IF(G998="","Falta",IF(G998&gt;F998+10/1440,"Atraso",IF(I998&lt;H998,"Saída antecipada","Presente"))))</f>
        <v/>
      </c>
      <c r="N998" s="12" t="n"/>
      <c r="O998" s="13">
        <f>IF(OR(B998="",K998=""),"",K998*24*IFERROR(VLOOKUP(B998,'Cadastro'!$A$2:$H$101,7,FALSE),0))</f>
        <v/>
      </c>
      <c r="P998" s="12" t="n"/>
    </row>
    <row r="999">
      <c r="A999" s="6" t="n"/>
      <c r="B999" s="2" t="n"/>
      <c r="C999" s="14">
        <f>IF(B999="","",IFERROR(VLOOKUP(B999,'Cadastro'!$A$2:$H$101,2,FALSE),"Não localizado"))</f>
        <v/>
      </c>
      <c r="D999" s="14">
        <f>IF(B999="","",IFERROR(VLOOKUP(B999,'Cadastro'!$A$2:$H$101,3,FALSE),""))</f>
        <v/>
      </c>
      <c r="E999" s="14">
        <f>IF(B999="","",IFERROR(VLOOKUP(B999,'Cadastro'!$A$2:$H$101,4,FALSE),""))</f>
        <v/>
      </c>
      <c r="F999" s="8" t="n"/>
      <c r="G999" s="8" t="n"/>
      <c r="H999" s="8" t="n"/>
      <c r="I999" s="8" t="n"/>
      <c r="J999" s="4" t="n"/>
      <c r="K999" s="15">
        <f>IF(OR(B999="",G999="",I999=""),"",IFERROR((I999-G999)-IF(J999="",0,J999/24),""))</f>
        <v/>
      </c>
      <c r="L999" s="16">
        <f>IF(OR(B999="",F999="",G999=""),"",MAX(0,(G999-F999)*1440))</f>
        <v/>
      </c>
      <c r="M999" s="17">
        <f>IF(B999="","",IF(G999="","Falta",IF(G999&gt;F999+10/1440,"Atraso",IF(I999&lt;H999,"Saída antecipada","Presente"))))</f>
        <v/>
      </c>
      <c r="N999" s="12" t="n"/>
      <c r="O999" s="18">
        <f>IF(OR(B999="",K999=""),"",K999*24*IFERROR(VLOOKUP(B999,'Cadastro'!$A$2:$H$101,7,FALSE),0))</f>
        <v/>
      </c>
      <c r="P999" s="12" t="n"/>
    </row>
    <row r="1000">
      <c r="A1000" s="6" t="n"/>
      <c r="B1000" s="2" t="n"/>
      <c r="C1000" s="7">
        <f>IF(B1000="","",IFERROR(VLOOKUP(B1000,'Cadastro'!$A$2:$H$101,2,FALSE),"Não localizado"))</f>
        <v/>
      </c>
      <c r="D1000" s="7">
        <f>IF(B1000="","",IFERROR(VLOOKUP(B1000,'Cadastro'!$A$2:$H$101,3,FALSE),""))</f>
        <v/>
      </c>
      <c r="E1000" s="7">
        <f>IF(B1000="","",IFERROR(VLOOKUP(B1000,'Cadastro'!$A$2:$H$101,4,FALSE),""))</f>
        <v/>
      </c>
      <c r="F1000" s="8" t="n"/>
      <c r="G1000" s="8" t="n"/>
      <c r="H1000" s="8" t="n"/>
      <c r="I1000" s="8" t="n"/>
      <c r="J1000" s="4" t="n"/>
      <c r="K1000" s="9">
        <f>IF(OR(B1000="",G1000="",I1000=""),"",IFERROR((I1000-G1000)-IF(J1000="",0,J1000/24),""))</f>
        <v/>
      </c>
      <c r="L1000" s="10">
        <f>IF(OR(B1000="",F1000="",G1000=""),"",MAX(0,(G1000-F1000)*1440))</f>
        <v/>
      </c>
      <c r="M1000" s="11">
        <f>IF(B1000="","",IF(G1000="","Falta",IF(G1000&gt;F1000+10/1440,"Atraso",IF(I1000&lt;H1000,"Saída antecipada","Presente"))))</f>
        <v/>
      </c>
      <c r="N1000" s="12" t="n"/>
      <c r="O1000" s="13">
        <f>IF(OR(B1000="",K1000=""),"",K1000*24*IFERROR(VLOOKUP(B1000,'Cadastro'!$A$2:$H$101,7,FALSE),0))</f>
        <v/>
      </c>
      <c r="P1000" s="12" t="n"/>
    </row>
  </sheetData>
  <autoFilter ref="A1:P1000"/>
  <conditionalFormatting sqref="M2:M1000">
    <cfRule type="expression" priority="1" dxfId="0">
      <formula>$M2="Presente"</formula>
    </cfRule>
    <cfRule type="expression" priority="2" dxfId="1">
      <formula>$M2="Atraso"</formula>
    </cfRule>
    <cfRule type="expression" priority="3" dxfId="2">
      <formula>OR($M2="Falta",$M2="Saída antecipada")</formula>
    </cfRule>
  </conditionalFormatting>
  <conditionalFormatting sqref="L2:L1000">
    <cfRule type="cellIs" priority="4" operator="greaterThan" dxfId="2">
      <formula>10</formula>
    </cfRule>
  </conditionalFormatting>
  <dataValidations count="2">
    <dataValidation sqref="B2:B1000" showErrorMessage="1" showInputMessage="1" allowBlank="1" type="list">
      <formula1>='Cadastro'!$A$2:$A$101</formula1>
    </dataValidation>
    <dataValidation sqref="N2:N1000" showErrorMessage="1" showInputMessage="1" allowBlank="1" type="list">
      <formula1>"Consulta médica,Atestado,Compensação de horas,Sem justificativa,Outros"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1" customWidth="1" min="2" max="2"/>
    <col width="4" customWidth="1" min="3" max="3"/>
    <col width="16" customWidth="1" min="4" max="4"/>
    <col width="15" customWidth="1" min="5" max="5"/>
  </cols>
  <sheetData>
    <row r="1" ht="30" customHeight="1">
      <c r="A1" s="19" t="inlineStr">
        <is>
          <t>Resumo | Radar da jornada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9" t="n"/>
    </row>
    <row r="2">
      <c r="A2" s="20" t="inlineStr">
        <is>
          <t>Início do período</t>
        </is>
      </c>
      <c r="B2" s="21">
        <f>IF(COUNTA('Controle de Presença'!$A$2:$A$1000)=0,"",MIN('Controle de Presença'!$A$2:$A$1000))</f>
        <v/>
      </c>
    </row>
    <row r="3">
      <c r="A3" s="20" t="inlineStr">
        <is>
          <t>Fim do período</t>
        </is>
      </c>
      <c r="B3" s="21">
        <f>IF(COUNTA('Controle de Presença'!$A$2:$A$1000)=0,"",MAX('Controle de Presença'!$A$2:$A$1000))</f>
        <v/>
      </c>
    </row>
    <row r="4"/>
    <row r="5">
      <c r="A5" s="1" t="inlineStr">
        <is>
          <t>Indicador</t>
        </is>
      </c>
      <c r="B5" s="1" t="inlineStr">
        <is>
          <t>Valor</t>
        </is>
      </c>
    </row>
    <row r="6">
      <c r="A6" s="22" t="inlineStr">
        <is>
          <t>Total de registros</t>
        </is>
      </c>
      <c r="B6" s="23">
        <f>COUNTA('Controle de Presença'!$A$2:$A$1000)</f>
        <v/>
      </c>
    </row>
    <row r="7">
      <c r="A7" s="24" t="inlineStr">
        <is>
          <t>Total de presenças</t>
        </is>
      </c>
      <c r="B7" s="25">
        <f>COUNTIF('Controle de Presença'!$M$2:$M$1000,"Presente")</f>
        <v/>
      </c>
    </row>
    <row r="8">
      <c r="A8" s="22" t="inlineStr">
        <is>
          <t>Total de faltas</t>
        </is>
      </c>
      <c r="B8" s="23">
        <f>COUNTIF('Controle de Presença'!$M$2:$M$1000,"Falta")</f>
        <v/>
      </c>
    </row>
    <row r="9">
      <c r="A9" s="24" t="inlineStr">
        <is>
          <t>Total de atrasos</t>
        </is>
      </c>
      <c r="B9" s="25">
        <f>COUNTIF('Controle de Presença'!$M$2:$M$1000,"Atraso")</f>
        <v/>
      </c>
    </row>
    <row r="10">
      <c r="A10" s="22" t="inlineStr">
        <is>
          <t>Percentual de presença</t>
        </is>
      </c>
      <c r="B10" s="26">
        <f>IFERROR(COUNTIF('Controle de Presença'!$M$2:$M$1000,"Presente")/COUNTA('Controle de Presença'!$A$2:$A$1000),0)</f>
        <v/>
      </c>
    </row>
    <row r="11">
      <c r="A11" s="24" t="inlineStr">
        <is>
          <t>Horas trabalhadas</t>
        </is>
      </c>
      <c r="B11" s="27">
        <f>SUM('Controle de Presença'!$K$2:$K$1000)</f>
        <v/>
      </c>
    </row>
    <row r="12">
      <c r="A12" s="22" t="inlineStr">
        <is>
          <t>Média de horas por registro</t>
        </is>
      </c>
      <c r="B12" s="28">
        <f>IFERROR(AVERAGE('Controle de Presença'!$K$2:$K$1000),0)</f>
        <v/>
      </c>
    </row>
    <row r="13">
      <c r="A13" s="24" t="inlineStr">
        <is>
          <t>Custo estimado total</t>
        </is>
      </c>
      <c r="B13" s="29">
        <f>SUM('Controle de Presença'!$O$2:$O$1000)</f>
        <v/>
      </c>
    </row>
    <row r="14"/>
    <row r="15">
      <c r="A15" s="1" t="inlineStr">
        <is>
          <t>Status</t>
        </is>
      </c>
      <c r="B15" s="1" t="inlineStr">
        <is>
          <t>Quantidade</t>
        </is>
      </c>
      <c r="D15" s="1" t="inlineStr">
        <is>
          <t>Data</t>
        </is>
      </c>
      <c r="E15" s="1" t="inlineStr">
        <is>
          <t>Presenças</t>
        </is>
      </c>
    </row>
    <row r="16">
      <c r="A16" s="7" t="inlineStr">
        <is>
          <t>Presente</t>
        </is>
      </c>
      <c r="B16" s="11">
        <f>COUNTIF('Controle de Presença'!$M$2:$M$1000,A16)</f>
        <v/>
      </c>
      <c r="D16" s="30" t="n">
        <v>46083</v>
      </c>
      <c r="E16" s="11">
        <f>COUNTIFS('Controle de Presença'!$A$2:$A$1000,D16,'Controle de Presença'!$M$2:$M$1000,"Presente")</f>
        <v/>
      </c>
    </row>
    <row r="17">
      <c r="A17" s="14" t="inlineStr">
        <is>
          <t>Atraso</t>
        </is>
      </c>
      <c r="B17" s="17">
        <f>COUNTIF('Controle de Presença'!$M$2:$M$1000,A17)</f>
        <v/>
      </c>
      <c r="D17" s="31" t="n">
        <v>46084</v>
      </c>
      <c r="E17" s="17">
        <f>COUNTIFS('Controle de Presença'!$A$2:$A$1000,D17,'Controle de Presença'!$M$2:$M$1000,"Presente")</f>
        <v/>
      </c>
    </row>
    <row r="18">
      <c r="A18" s="7" t="inlineStr">
        <is>
          <t>Saída antecipada</t>
        </is>
      </c>
      <c r="B18" s="11">
        <f>COUNTIF('Controle de Presença'!$M$2:$M$1000,A18)</f>
        <v/>
      </c>
      <c r="D18" s="30" t="n">
        <v>46085</v>
      </c>
      <c r="E18" s="11">
        <f>COUNTIFS('Controle de Presença'!$A$2:$A$1000,D18,'Controle de Presença'!$M$2:$M$1000,"Presente")</f>
        <v/>
      </c>
    </row>
    <row r="19">
      <c r="A19" s="14" t="inlineStr">
        <is>
          <t>Falta</t>
        </is>
      </c>
      <c r="B19" s="17">
        <f>COUNTIF('Controle de Presença'!$M$2:$M$1000,A19)</f>
        <v/>
      </c>
      <c r="D19" s="31" t="n">
        <v>46086</v>
      </c>
      <c r="E19" s="17">
        <f>COUNTIFS('Controle de Presença'!$A$2:$A$1000,D19,'Controle de Presença'!$M$2:$M$1000,"Presente")</f>
        <v/>
      </c>
    </row>
    <row r="20">
      <c r="D20" s="30" t="n">
        <v>46087</v>
      </c>
      <c r="E20" s="11">
        <f>COUNTIFS('Controle de Presença'!$A$2:$A$1000,D20,'Controle de Presença'!$M$2:$M$1000,"Presente")</f>
        <v/>
      </c>
    </row>
    <row r="21"/>
    <row r="22">
      <c r="A22" s="1" t="inlineStr">
        <is>
          <t>Funcionário</t>
        </is>
      </c>
      <c r="B22" s="1" t="inlineStr">
        <is>
          <t>Horas trabalhadas</t>
        </is>
      </c>
    </row>
    <row r="23">
      <c r="A23" s="14">
        <f>'Cadastro'!$B$2</f>
        <v/>
      </c>
      <c r="B23" s="32">
        <f>IF(A23="","",SUMIF('Controle de Presença'!$C$2:$C$1000,A23,'Controle de Presença'!$K$2:$K$1000))</f>
        <v/>
      </c>
    </row>
    <row r="24">
      <c r="A24" s="7">
        <f>'Cadastro'!$B$3</f>
        <v/>
      </c>
      <c r="B24" s="33">
        <f>IF(A24="","",SUMIF('Controle de Presença'!$C$2:$C$1000,A24,'Controle de Presença'!$K$2:$K$1000))</f>
        <v/>
      </c>
    </row>
    <row r="25">
      <c r="A25" s="14">
        <f>'Cadastro'!$B$4</f>
        <v/>
      </c>
      <c r="B25" s="32">
        <f>IF(A25="","",SUMIF('Controle de Presença'!$C$2:$C$1000,A25,'Controle de Presença'!$K$2:$K$1000))</f>
        <v/>
      </c>
    </row>
    <row r="26">
      <c r="A26" s="7">
        <f>'Cadastro'!$B$5</f>
        <v/>
      </c>
      <c r="B26" s="33">
        <f>IF(A26="","",SUMIF('Controle de Presença'!$C$2:$C$1000,A26,'Controle de Presença'!$K$2:$K$1000))</f>
        <v/>
      </c>
    </row>
    <row r="27">
      <c r="A27" s="14">
        <f>'Cadastro'!$B$6</f>
        <v/>
      </c>
      <c r="B27" s="32">
        <f>IF(A27="","",SUMIF('Controle de Presença'!$C$2:$C$1000,A27,'Controle de Presença'!$K$2:$K$1000))</f>
        <v/>
      </c>
    </row>
    <row r="28">
      <c r="A28" s="7">
        <f>'Cadastro'!$B$7</f>
        <v/>
      </c>
      <c r="B28" s="33">
        <f>IF(A28="","",SUMIF('Controle de Presença'!$C$2:$C$1000,A28,'Controle de Presença'!$K$2:$K$1000))</f>
        <v/>
      </c>
    </row>
    <row r="29">
      <c r="A29" s="14">
        <f>'Cadastro'!$B$8</f>
        <v/>
      </c>
      <c r="B29" s="32">
        <f>IF(A29="","",SUMIF('Controle de Presença'!$C$2:$C$1000,A29,'Controle de Presença'!$K$2:$K$1000))</f>
        <v/>
      </c>
    </row>
    <row r="30">
      <c r="A30" s="7">
        <f>'Cadastro'!$B$9</f>
        <v/>
      </c>
      <c r="B30" s="33">
        <f>IF(A30="","",SUMIF('Controle de Presença'!$C$2:$C$1000,A30,'Controle de Presença'!$K$2:$K$1000))</f>
        <v/>
      </c>
    </row>
    <row r="31">
      <c r="A31" s="14">
        <f>'Cadastro'!$B$10</f>
        <v/>
      </c>
      <c r="B31" s="32">
        <f>IF(A31="","",SUMIF('Controle de Presença'!$C$2:$C$1000,A31,'Controle de Presença'!$K$2:$K$1000))</f>
        <v/>
      </c>
    </row>
    <row r="32">
      <c r="A32" s="7">
        <f>'Cadastro'!$B$11</f>
        <v/>
      </c>
      <c r="B32" s="33">
        <f>IF(A32="","",SUMIF('Controle de Presença'!$C$2:$C$1000,A32,'Controle de Presença'!$K$2:$K$1000))</f>
        <v/>
      </c>
    </row>
  </sheetData>
  <mergeCells count="1">
    <mergeCell ref="A1:K1"/>
  </mergeCells>
  <conditionalFormatting sqref="B6:B7">
    <cfRule type="cellIs" priority="1" operator="greaterThan" dxfId="0">
      <formula>0</formula>
    </cfRule>
  </conditionalFormatting>
  <conditionalFormatting sqref="B8:B9">
    <cfRule type="cellIs" priority="2" operator="greaterThan" dxfId="2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30" customHeight="1">
      <c r="A1" s="19" t="inlineStr">
        <is>
          <t>Instruções | Controle de presença sem ruído</t>
        </is>
      </c>
      <c r="B1" s="38" t="n"/>
      <c r="C1" s="38" t="n"/>
      <c r="D1" s="38" t="n"/>
      <c r="E1" s="38" t="n"/>
      <c r="F1" s="39" t="n"/>
    </row>
    <row r="2"/>
    <row r="3">
      <c r="A3" s="1" t="inlineStr">
        <is>
          <t>Ação</t>
        </is>
      </c>
      <c r="B3" s="1" t="inlineStr">
        <is>
          <t>Como resolver</t>
        </is>
      </c>
    </row>
    <row r="4" ht="42" customHeight="1">
      <c r="A4" s="34" t="inlineStr">
        <is>
          <t>1. Cadastre a equipe</t>
        </is>
      </c>
      <c r="B4" s="35" t="inlineStr">
        <is>
          <t>Na aba Cadastro, informe uma matrícula única, nome, cargo, unidade, cidade, jornada, valor hora e status. Mantenha apenas funcionários ativos disponíveis para o ponto.</t>
        </is>
      </c>
    </row>
    <row r="5" ht="42" customHeight="1">
      <c r="A5" s="36" t="inlineStr">
        <is>
          <t>2. Lance o ponto diário</t>
        </is>
      </c>
      <c r="B5" s="37" t="inlineStr">
        <is>
          <t>Na aba Controle de Presença, preencha data, matrícula, horários previstos e reais, intervalo, justificativa e observações. Os campos amarelos são editáveis.</t>
        </is>
      </c>
    </row>
    <row r="6" ht="42" customHeight="1">
      <c r="A6" s="34" t="inlineStr">
        <is>
          <t>3. Use a matrícula certa</t>
        </is>
      </c>
      <c r="B6" s="35" t="inlineStr">
        <is>
          <t>Selecione a matrícula pela lista. Funcionário, cargo e unidade são preenchidos automaticamente a partir do Cadastro.</t>
        </is>
      </c>
    </row>
    <row r="7" ht="42" customHeight="1">
      <c r="A7" s="36" t="inlineStr">
        <is>
          <t>4. Confira os horários</t>
        </is>
      </c>
      <c r="B7" s="37" t="inlineStr">
        <is>
          <t>Registre entrada e saída no formato hh:mm. Horas trabalhadas e custo estimado são calculados automaticamente com base no intervalo e no valor hora.</t>
        </is>
      </c>
    </row>
    <row r="8" ht="42" customHeight="1">
      <c r="A8" s="34" t="inlineStr">
        <is>
          <t>5. Entenda o atraso</t>
        </is>
      </c>
      <c r="B8" s="35" t="inlineStr">
        <is>
          <t>O sistema aponta Atraso quando a entrada real supera a prevista em mais de 10 minutos. Entradas dentro dessa tolerância permanecem como Presente.</t>
        </is>
      </c>
    </row>
    <row r="9" ht="42" customHeight="1">
      <c r="A9" s="36" t="inlineStr">
        <is>
          <t>6. Justifique faltas</t>
        </is>
      </c>
      <c r="B9" s="37" t="inlineStr">
        <is>
          <t>Para falta, consulta médica, atestado ou compensação, selecione a justificativa e registre detalhes em Observações. Guarde comprovantes conforme a política interna.</t>
        </is>
      </c>
    </row>
    <row r="10" ht="42" customHeight="1">
      <c r="A10" s="34" t="inlineStr">
        <is>
          <t>7. Leia o radar</t>
        </is>
      </c>
      <c r="B10" s="35" t="inlineStr">
        <is>
          <t>Na aba Resumo, acompanhe volume de registros, presenças, faltas, atrasos, horas e custo. Use os gráficos para localizar padrões por status, pessoa e data.</t>
        </is>
      </c>
    </row>
    <row r="11" ht="42" customHeight="1">
      <c r="A11" s="36" t="inlineStr">
        <is>
          <t>8. Proteja os dados</t>
        </is>
      </c>
      <c r="B11" s="37" t="inlineStr">
        <is>
          <t>Trate dados pessoais conforme LGPD e orientações da ANPD. Restrinja o acesso, evite exposição indevida e mantenha somente informações necessárias.</t>
        </is>
      </c>
    </row>
    <row r="12" ht="42" customHeight="1">
      <c r="A12" s="34" t="inlineStr">
        <is>
          <t>9. Valide no sistema oficial</t>
        </is>
      </c>
      <c r="B12" s="35" t="inlineStr">
        <is>
          <t>Esta planilha é apoio gerencial. Confira todos os registros com o sistema oficial de ponto, convenções aplicáveis e regras internas da empresa antes de qualquer decisão.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2026-09-06T23:36:37Z</dcterms:created>
  <dcterms:modified xmlns:dcterms="http://purl.org/dc/terms/" xmlns:xsi="http://www.w3.org/2001/XMLSchema-instance" xsi:type="dcterms:W3CDTF">2026-09-06T23:36:37Z</dcterms:modified>
</cp:coreProperties>
</file>