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RE Mensal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Apoio e Instruções" sheetId="3" state="visible" r:id="rId3"/>
  </sheets>
  <definedNames>
    <definedName name="_xlnm._FilterDatabase" localSheetId="0" hidden="1">'DRE Mensal'!$A$1:$V$101</definedName>
  </definedNames>
  <calcPr calcId="124519" fullCalcOnLoad="1" forceFullCalc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&quot;R$&quot; #.##0,00"/>
    <numFmt numFmtId="166" formatCode="0,00%"/>
  </numFmts>
  <fonts count="7">
    <font>
      <name val="Calibri"/>
      <family val="2"/>
      <color theme="1"/>
      <sz val="11"/>
      <scheme val="minor"/>
    </font>
    <font>
      <name val="Aptos"/>
      <b val="1"/>
      <color rgb="00FFFFFF"/>
      <sz val="11"/>
    </font>
    <font>
      <name val="Aptos"/>
      <color rgb="00334155"/>
      <sz val="10"/>
    </font>
    <font>
      <name val="Aptos Display"/>
      <b val="1"/>
      <color rgb="00FFFFFF"/>
      <sz val="16"/>
    </font>
    <font>
      <name val="Aptos"/>
      <b val="1"/>
      <color rgb="00FFFFFF"/>
      <sz val="10"/>
    </font>
    <font>
      <name val="Aptos"/>
      <b val="1"/>
      <color rgb="001E293B"/>
      <sz val="10"/>
    </font>
    <font>
      <name val="Aptos"/>
      <color rgb="00334155"/>
      <sz val="9"/>
    </font>
  </fonts>
  <fills count="9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334155"/>
      </patternFill>
    </fill>
    <fill>
      <patternFill patternType="solid">
        <fgColor rgb="00EA580C"/>
      </patternFill>
    </fill>
    <fill>
      <patternFill patternType="solid">
        <fgColor rgb="00F0FDFA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4" fontId="2" fillId="3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 wrapText="1"/>
    </xf>
    <xf numFmtId="0" fontId="2" fillId="3" borderId="1" applyAlignment="1" pivotButton="0" quotePrefix="0" xfId="0">
      <alignment horizontal="center" vertical="center" wrapText="1"/>
    </xf>
    <xf numFmtId="165" fontId="2" fillId="3" borderId="1" applyAlignment="1" pivotButton="0" quotePrefix="0" xfId="0">
      <alignment horizontal="right" vertical="center"/>
    </xf>
    <xf numFmtId="165" fontId="2" fillId="4" borderId="1" applyAlignment="1" pivotButton="0" quotePrefix="0" xfId="0">
      <alignment horizontal="right" vertical="center"/>
    </xf>
    <xf numFmtId="166" fontId="2" fillId="4" borderId="1" applyAlignment="1" pivotButton="0" quotePrefix="0" xfId="0">
      <alignment horizontal="right" vertical="center"/>
    </xf>
    <xf numFmtId="0" fontId="2" fillId="4" borderId="1" applyAlignment="1" pivotButton="0" quotePrefix="0" xfId="0">
      <alignment horizontal="center" vertical="center" wrapText="1"/>
    </xf>
    <xf numFmtId="0" fontId="3" fillId="5" borderId="0" applyAlignment="1" pivotButton="0" quotePrefix="0" xfId="0">
      <alignment horizontal="left" vertical="center" wrapText="1"/>
    </xf>
    <xf numFmtId="0" fontId="4" fillId="6" borderId="1" applyAlignment="1" pivotButton="0" quotePrefix="0" xfId="0">
      <alignment horizontal="left" vertical="center" wrapText="1"/>
    </xf>
    <xf numFmtId="0" fontId="0" fillId="6" borderId="1" pivotButton="0" quotePrefix="0" xfId="0"/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right" vertical="center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right" vertical="center"/>
    </xf>
    <xf numFmtId="166" fontId="5" fillId="4" borderId="1" applyAlignment="1" pivotButton="0" quotePrefix="0" xfId="0">
      <alignment horizontal="right" vertical="center"/>
    </xf>
    <xf numFmtId="164" fontId="5" fillId="4" borderId="1" applyAlignment="1" pivotButton="0" quotePrefix="0" xfId="0">
      <alignment horizontal="right" vertical="center"/>
    </xf>
    <xf numFmtId="0" fontId="5" fillId="7" borderId="1" applyAlignment="1" pivotButton="0" quotePrefix="0" xfId="0">
      <alignment horizontal="right" vertical="center"/>
    </xf>
    <xf numFmtId="0" fontId="1" fillId="5" borderId="1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right" vertical="center"/>
    </xf>
    <xf numFmtId="0" fontId="2" fillId="8" borderId="1" applyAlignment="1" pivotButton="0" quotePrefix="0" xfId="0">
      <alignment horizontal="left" vertical="center" wrapText="1"/>
    </xf>
    <xf numFmtId="165" fontId="2" fillId="8" borderId="1" applyAlignment="1" pivotButton="0" quotePrefix="0" xfId="0">
      <alignment horizontal="right" vertical="center"/>
    </xf>
    <xf numFmtId="0" fontId="2" fillId="4" borderId="1" applyAlignment="1" pivotButton="0" quotePrefix="0" xfId="0">
      <alignment horizontal="left" vertical="center" wrapText="1"/>
    </xf>
    <xf numFmtId="0" fontId="5" fillId="0" borderId="1" applyAlignment="1" pivotButton="0" quotePrefix="0" xfId="0">
      <alignment horizontal="left" vertical="center" wrapText="1"/>
    </xf>
    <xf numFmtId="164" fontId="2" fillId="3" borderId="1" applyAlignment="1" pivotButton="0" quotePrefix="0" xfId="0">
      <alignment horizontal="right" vertical="center"/>
    </xf>
    <xf numFmtId="0" fontId="6" fillId="8" borderId="1" applyAlignment="1" pivotButton="0" quotePrefix="0" xfId="0">
      <alignment horizontal="left" vertical="top" wrapText="1"/>
    </xf>
    <xf numFmtId="0" fontId="4" fillId="6" borderId="1" applyAlignment="1" pivotButton="0" quotePrefix="0" xfId="0">
      <alignment horizontal="center" vertical="center" wrapText="1"/>
    </xf>
    <xf numFmtId="0" fontId="6" fillId="4" borderId="1" applyAlignment="1" pivotButton="0" quotePrefix="0" xfId="0">
      <alignment horizontal="left" vertical="top" wrapText="1"/>
    </xf>
    <xf numFmtId="166" fontId="2" fillId="8" borderId="1" applyAlignment="1" pivotButton="0" quotePrefix="0" xfId="0">
      <alignment horizontal="right" vertical="center"/>
    </xf>
  </cellXfs>
  <cellStyles count="1">
    <cellStyle name="Normal" xfId="0" builtinId="0" hidden="0"/>
  </cellStyles>
  <dxfs count="2">
    <dxf>
      <font>
        <name val="Aptos"/>
        <b val="1"/>
        <color rgb="00FFFFFF"/>
        <sz val="10"/>
      </font>
      <fill>
        <patternFill patternType="solid">
          <fgColor rgb="00DC2626"/>
        </patternFill>
      </fill>
    </dxf>
    <dxf>
      <font>
        <name val="Aptos"/>
        <b val="1"/>
        <color rgb="00FFFFFF"/>
        <sz val="10"/>
      </font>
      <fill>
        <patternFill patternType="solid">
          <fgColor rgb="0016A34A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Receita Líquida x Resultado Líquido por Competência</a:t>
            </a:r>
          </a:p>
        </rich>
      </tx>
    </title>
    <plotArea>
      <lineChart>
        <grouping val="standard"/>
        <ser>
          <idx val="0"/>
          <order val="0"/>
          <tx>
            <strRef>
              <f>'DRE Mensal'!H1</f>
            </strRef>
          </tx>
          <spPr>
            <a:ln xmlns:a="http://schemas.openxmlformats.org/drawingml/2006/main">
              <a:solidFill>
                <a:srgbClr val="16A34A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'DRE Mensal'!$A$2:$A$101</f>
            </numRef>
          </cat>
          <val>
            <numRef>
              <f>'DRE Mensal'!$H$2:$H$101</f>
            </numRef>
          </val>
        </ser>
        <ser>
          <idx val="1"/>
          <order val="1"/>
          <tx>
            <strRef>
              <f>'DRE Mensal'!T1</f>
            </strRef>
          </tx>
          <spPr>
            <a:ln xmlns:a="http://schemas.openxmlformats.org/drawingml/2006/main">
              <a:solidFill>
                <a:srgbClr val="DC2626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'DRE Mensal'!$A$2:$A$101</f>
            </numRef>
          </cat>
          <val>
            <numRef>
              <f>'DRE Mensal'!$T$2:$T$101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Competência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Valor em R$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Composição mensal da operação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'DRE Mensal'!H1</f>
            </strRef>
          </tx>
          <spPr>
            <a:solidFill xmlns:a="http://schemas.openxmlformats.org/drawingml/2006/main">
              <a:srgbClr val="EA580C"/>
            </a:solidFill>
            <a:ln xmlns:a="http://schemas.openxmlformats.org/drawingml/2006/main">
              <a:prstDash val="solid"/>
            </a:ln>
          </spPr>
          <cat>
            <numRef>
              <f>'DRE Mensal'!$A$2:$A$101</f>
            </numRef>
          </cat>
          <val>
            <numRef>
              <f>'DRE Mensal'!$H$2:$H$101</f>
            </numRef>
          </val>
        </ser>
        <ser>
          <idx val="1"/>
          <order val="1"/>
          <tx>
            <strRef>
              <f>'DRE Mensal'!I1</f>
            </strRef>
          </tx>
          <spPr>
            <a:solidFill xmlns:a="http://schemas.openxmlformats.org/drawingml/2006/main">
              <a:srgbClr val="334155"/>
            </a:solidFill>
            <a:ln xmlns:a="http://schemas.openxmlformats.org/drawingml/2006/main">
              <a:prstDash val="solid"/>
            </a:ln>
          </spPr>
          <cat>
            <numRef>
              <f>'DRE Mensal'!$A$2:$A$101</f>
            </numRef>
          </cat>
          <val>
            <numRef>
              <f>'DRE Mensal'!$I$2:$I$101</f>
            </numRef>
          </val>
        </ser>
        <ser>
          <idx val="2"/>
          <order val="2"/>
          <tx>
            <strRef>
              <f>'DRE Mensal'!O1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'DRE Mensal'!$A$2:$A$101</f>
            </numRef>
          </cat>
          <val>
            <numRef>
              <f>'DRE Mensal'!$O$2:$O$101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Competência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Valor em R$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Peso das despesas operacionais</a:t>
            </a:r>
          </a:p>
        </rich>
      </tx>
    </title>
    <plotArea>
      <pieChart>
        <varyColors val="1"/>
        <ser>
          <idx val="0"/>
          <order val="0"/>
          <tx>
            <strRef>
              <f>'Dashboard'!T12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'Dashboard'!$S$13:$S$16</f>
            </numRef>
          </cat>
          <val>
            <numRef>
              <f>'Dashboard'!$T$13:$T$16</f>
            </numRef>
          </val>
        </ser>
        <dLbls>
          <showPercent val="1"/>
        </dLbls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3</col>
      <colOff>0</colOff>
      <row>2</row>
      <rowOff>0</rowOff>
    </from>
    <ext cx="612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19</row>
      <rowOff>0</rowOff>
    </from>
    <ext cx="6120000" cy="27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18</col>
      <colOff>0</colOff>
      <row>19</row>
      <rowOff>0</rowOff>
    </from>
    <ext cx="3960000" cy="27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EA580C"/>
    <outlinePr summaryBelow="1" summaryRight="1"/>
    <pageSetUpPr/>
  </sheetPr>
  <dimension ref="A1:V10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30" customWidth="1" min="2" max="2"/>
    <col width="20" customWidth="1" min="3" max="3"/>
    <col width="16" customWidth="1" min="4" max="4"/>
    <col width="20" customWidth="1" min="5" max="5"/>
    <col width="18" customWidth="1" min="6" max="6"/>
    <col width="23" customWidth="1" min="7" max="7"/>
    <col width="18" customWidth="1" min="8" max="8"/>
    <col width="16" customWidth="1" min="9" max="9"/>
    <col width="18" customWidth="1" min="10" max="10"/>
    <col width="21" customWidth="1" min="11" max="11"/>
    <col width="23" customWidth="1" min="12" max="12"/>
    <col width="21" customWidth="1" min="13" max="13"/>
    <col width="16" customWidth="1" min="14" max="14"/>
    <col width="22" customWidth="1" min="15" max="15"/>
    <col width="21" customWidth="1" min="16" max="16"/>
    <col width="22" customWidth="1" min="17" max="17"/>
    <col width="18" customWidth="1" min="18" max="18"/>
    <col width="23" customWidth="1" min="19" max="19"/>
    <col width="19" customWidth="1" min="20" max="20"/>
    <col width="17" customWidth="1" min="21" max="21"/>
    <col width="19" customWidth="1" min="22" max="22"/>
  </cols>
  <sheetData>
    <row r="1" ht="34" customHeight="1">
      <c r="A1" s="1" t="inlineStr">
        <is>
          <t>Competência</t>
        </is>
      </c>
      <c r="B1" s="1" t="inlineStr">
        <is>
          <t>Empresa</t>
        </is>
      </c>
      <c r="C1" s="1" t="inlineStr">
        <is>
          <t>CNPJ</t>
        </is>
      </c>
      <c r="D1" s="1" t="inlineStr">
        <is>
          <t>Cidade</t>
        </is>
      </c>
      <c r="E1" s="1" t="inlineStr">
        <is>
          <t>Responsável</t>
        </is>
      </c>
      <c r="F1" s="1" t="inlineStr">
        <is>
          <t>Receita Bruta (R$)</t>
        </is>
      </c>
      <c r="G1" s="1" t="inlineStr">
        <is>
          <t>Deduções e Devoluções (R$)</t>
        </is>
      </c>
      <c r="H1" s="1" t="inlineStr">
        <is>
          <t>Receita Líquida (R$)</t>
        </is>
      </c>
      <c r="I1" s="1" t="inlineStr">
        <is>
          <t>CMV/CPV (R$)</t>
        </is>
      </c>
      <c r="J1" s="1" t="inlineStr">
        <is>
          <t>Lucro Bruto (R$)</t>
        </is>
      </c>
      <c r="K1" s="1" t="inlineStr">
        <is>
          <t>Despesas com Pessoal (R$)</t>
        </is>
      </c>
      <c r="L1" s="1" t="inlineStr">
        <is>
          <t>Despesas Administrativas (R$)</t>
        </is>
      </c>
      <c r="M1" s="1" t="inlineStr">
        <is>
          <t>Despesas Comerciais (R$)</t>
        </is>
      </c>
      <c r="N1" s="1" t="inlineStr">
        <is>
          <t>Depreciação (R$)</t>
        </is>
      </c>
      <c r="O1" s="1" t="inlineStr">
        <is>
          <t>Despesas Operacionais (R$)</t>
        </is>
      </c>
      <c r="P1" s="1" t="inlineStr">
        <is>
          <t>Resultado Operacional (R$)</t>
        </is>
      </c>
      <c r="Q1" s="1" t="inlineStr">
        <is>
          <t>Regime Tributário</t>
        </is>
      </c>
      <c r="R1" s="1" t="inlineStr">
        <is>
          <t>Alíquota Efetiva (%)</t>
        </is>
      </c>
      <c r="S1" s="1" t="inlineStr">
        <is>
          <t>Impostos sobre o Resultado (R$)</t>
        </is>
      </c>
      <c r="T1" s="1" t="inlineStr">
        <is>
          <t>Resultado Líquido (R$)</t>
        </is>
      </c>
      <c r="U1" s="1" t="inlineStr">
        <is>
          <t>Margem Líquida (%)</t>
        </is>
      </c>
      <c r="V1" s="1" t="inlineStr">
        <is>
          <t>Status do Resultado</t>
        </is>
      </c>
    </row>
    <row r="2">
      <c r="A2" s="2" t="n">
        <v>46053</v>
      </c>
      <c r="B2" s="3" t="inlineStr">
        <is>
          <t>Comercial Horizonte Ltda.</t>
        </is>
      </c>
      <c r="C2" s="4" t="inlineStr">
        <is>
          <t>12.345.678/0001-90</t>
        </is>
      </c>
      <c r="D2" s="4" t="inlineStr">
        <is>
          <t>São Paulo</t>
        </is>
      </c>
      <c r="E2" s="3" t="inlineStr">
        <is>
          <t>João Silva</t>
        </is>
      </c>
      <c r="F2" s="5" t="n">
        <v>120000</v>
      </c>
      <c r="G2" s="5" t="n">
        <v>6000</v>
      </c>
      <c r="H2" s="6">
        <f>IF(F2="","",F2-G2)</f>
        <v/>
      </c>
      <c r="I2" s="5" t="n">
        <v>52000</v>
      </c>
      <c r="J2" s="6">
        <f>IF(H2="","",H2-I2)</f>
        <v/>
      </c>
      <c r="K2" s="5" t="n">
        <v>20000</v>
      </c>
      <c r="L2" s="5" t="n">
        <v>9000</v>
      </c>
      <c r="M2" s="5" t="n">
        <v>8000</v>
      </c>
      <c r="N2" s="5" t="n">
        <v>2500</v>
      </c>
      <c r="O2" s="6">
        <f>IF(COUNTA(K2:N2)=0,"",SUM(K2:N2))</f>
        <v/>
      </c>
      <c r="P2" s="6">
        <f>IF(OR(J2="",O2=""),"",J2-O2)</f>
        <v/>
      </c>
      <c r="Q2" s="4" t="inlineStr">
        <is>
          <t>Simples Nacional</t>
        </is>
      </c>
      <c r="R2" s="7">
        <f>IF(Q2="","",IFERROR(VLOOKUP(Q2,'Apoio e Instruções'!$H$5:$I$8,2,FALSE),0))</f>
        <v/>
      </c>
      <c r="S2" s="6">
        <f>IF(OR(P2="",R2=""),"",MAX(0,P2*R2))</f>
        <v/>
      </c>
      <c r="T2" s="6">
        <f>IF(P2="","",P2-S2)</f>
        <v/>
      </c>
      <c r="U2" s="7">
        <f>IFERROR(IF(H2="","",T2/H2),"")</f>
        <v/>
      </c>
      <c r="V2" s="8">
        <f>IF(T2="","",IF(T2&gt;=0,"Lucro","Prejuízo"))</f>
        <v/>
      </c>
    </row>
    <row r="3">
      <c r="A3" s="2" t="n">
        <v>46081</v>
      </c>
      <c r="B3" s="3" t="inlineStr">
        <is>
          <t>Comercial Horizonte Ltda.</t>
        </is>
      </c>
      <c r="C3" s="4" t="inlineStr">
        <is>
          <t>12.345.678/0001-90</t>
        </is>
      </c>
      <c r="D3" s="4" t="inlineStr">
        <is>
          <t>São Paulo</t>
        </is>
      </c>
      <c r="E3" s="3" t="inlineStr">
        <is>
          <t>Maria Oliveira</t>
        </is>
      </c>
      <c r="F3" s="5" t="n">
        <v>110000</v>
      </c>
      <c r="G3" s="5" t="n">
        <v>5000</v>
      </c>
      <c r="H3" s="6">
        <f>IF(F3="","",F3-G3)</f>
        <v/>
      </c>
      <c r="I3" s="5" t="n">
        <v>48000</v>
      </c>
      <c r="J3" s="6">
        <f>IF(H3="","",H3-I3)</f>
        <v/>
      </c>
      <c r="K3" s="5" t="n">
        <v>19500</v>
      </c>
      <c r="L3" s="5" t="n">
        <v>8500</v>
      </c>
      <c r="M3" s="5" t="n">
        <v>8000</v>
      </c>
      <c r="N3" s="5" t="n">
        <v>2500</v>
      </c>
      <c r="O3" s="6">
        <f>IF(COUNTA(K3:N3)=0,"",SUM(K3:N3))</f>
        <v/>
      </c>
      <c r="P3" s="6">
        <f>IF(OR(J3="",O3=""),"",J3-O3)</f>
        <v/>
      </c>
      <c r="Q3" s="4" t="inlineStr">
        <is>
          <t>Simples Nacional</t>
        </is>
      </c>
      <c r="R3" s="7">
        <f>IF(Q3="","",IFERROR(VLOOKUP(Q3,'Apoio e Instruções'!$H$5:$I$8,2,FALSE),0))</f>
        <v/>
      </c>
      <c r="S3" s="6">
        <f>IF(OR(P3="",R3=""),"",MAX(0,P3*R3))</f>
        <v/>
      </c>
      <c r="T3" s="6">
        <f>IF(P3="","",P3-S3)</f>
        <v/>
      </c>
      <c r="U3" s="7">
        <f>IFERROR(IF(H3="","",T3/H3),"")</f>
        <v/>
      </c>
      <c r="V3" s="8">
        <f>IF(T3="","",IF(T3&gt;=0,"Lucro","Prejuízo"))</f>
        <v/>
      </c>
    </row>
    <row r="4">
      <c r="A4" s="2" t="n">
        <v>46112</v>
      </c>
      <c r="B4" s="3" t="inlineStr">
        <is>
          <t>Comercial Horizonte Ltda.</t>
        </is>
      </c>
      <c r="C4" s="4" t="inlineStr">
        <is>
          <t>12.345.678/0001-90</t>
        </is>
      </c>
      <c r="D4" s="4" t="inlineStr">
        <is>
          <t>São Paulo</t>
        </is>
      </c>
      <c r="E4" s="3" t="inlineStr">
        <is>
          <t>Pedro Santos</t>
        </is>
      </c>
      <c r="F4" s="5" t="n">
        <v>95000</v>
      </c>
      <c r="G4" s="5" t="n">
        <v>5000</v>
      </c>
      <c r="H4" s="6">
        <f>IF(F4="","",F4-G4)</f>
        <v/>
      </c>
      <c r="I4" s="5" t="n">
        <v>45000</v>
      </c>
      <c r="J4" s="6">
        <f>IF(H4="","",H4-I4)</f>
        <v/>
      </c>
      <c r="K4" s="5" t="n">
        <v>25000</v>
      </c>
      <c r="L4" s="5" t="n">
        <v>10000</v>
      </c>
      <c r="M4" s="5" t="n">
        <v>9000</v>
      </c>
      <c r="N4" s="5" t="n">
        <v>3000</v>
      </c>
      <c r="O4" s="6">
        <f>IF(COUNTA(K4:N4)=0,"",SUM(K4:N4))</f>
        <v/>
      </c>
      <c r="P4" s="6">
        <f>IF(OR(J4="",O4=""),"",J4-O4)</f>
        <v/>
      </c>
      <c r="Q4" s="4" t="inlineStr">
        <is>
          <t>Simples Nacional</t>
        </is>
      </c>
      <c r="R4" s="7">
        <f>IF(Q4="","",IFERROR(VLOOKUP(Q4,'Apoio e Instruções'!$H$5:$I$8,2,FALSE),0))</f>
        <v/>
      </c>
      <c r="S4" s="6">
        <f>IF(OR(P4="",R4=""),"",MAX(0,P4*R4))</f>
        <v/>
      </c>
      <c r="T4" s="6">
        <f>IF(P4="","",P4-S4)</f>
        <v/>
      </c>
      <c r="U4" s="7">
        <f>IFERROR(IF(H4="","",T4/H4),"")</f>
        <v/>
      </c>
      <c r="V4" s="8">
        <f>IF(T4="","",IF(T4&gt;=0,"Lucro","Prejuízo"))</f>
        <v/>
      </c>
    </row>
    <row r="5">
      <c r="A5" s="2" t="n">
        <v>46142</v>
      </c>
      <c r="B5" s="3" t="inlineStr">
        <is>
          <t>Comercial Horizonte Ltda.</t>
        </is>
      </c>
      <c r="C5" s="4" t="inlineStr">
        <is>
          <t>12.345.678/0001-90</t>
        </is>
      </c>
      <c r="D5" s="4" t="inlineStr">
        <is>
          <t>Campinas</t>
        </is>
      </c>
      <c r="E5" s="3" t="inlineStr">
        <is>
          <t>Ana Souza</t>
        </is>
      </c>
      <c r="F5" s="5" t="n">
        <v>132000</v>
      </c>
      <c r="G5" s="5" t="n">
        <v>8000</v>
      </c>
      <c r="H5" s="6">
        <f>IF(F5="","",F5-G5)</f>
        <v/>
      </c>
      <c r="I5" s="5" t="n">
        <v>57000</v>
      </c>
      <c r="J5" s="6">
        <f>IF(H5="","",H5-I5)</f>
        <v/>
      </c>
      <c r="K5" s="5" t="n">
        <v>21000</v>
      </c>
      <c r="L5" s="5" t="n">
        <v>10500</v>
      </c>
      <c r="M5" s="5" t="n">
        <v>9000</v>
      </c>
      <c r="N5" s="5" t="n">
        <v>2700</v>
      </c>
      <c r="O5" s="6">
        <f>IF(COUNTA(K5:N5)=0,"",SUM(K5:N5))</f>
        <v/>
      </c>
      <c r="P5" s="6">
        <f>IF(OR(J5="",O5=""),"",J5-O5)</f>
        <v/>
      </c>
      <c r="Q5" s="4" t="inlineStr">
        <is>
          <t>Simples Nacional</t>
        </is>
      </c>
      <c r="R5" s="7">
        <f>IF(Q5="","",IFERROR(VLOOKUP(Q5,'Apoio e Instruções'!$H$5:$I$8,2,FALSE),0))</f>
        <v/>
      </c>
      <c r="S5" s="6">
        <f>IF(OR(P5="",R5=""),"",MAX(0,P5*R5))</f>
        <v/>
      </c>
      <c r="T5" s="6">
        <f>IF(P5="","",P5-S5)</f>
        <v/>
      </c>
      <c r="U5" s="7">
        <f>IFERROR(IF(H5="","",T5/H5),"")</f>
        <v/>
      </c>
      <c r="V5" s="8">
        <f>IF(T5="","",IF(T5&gt;=0,"Lucro","Prejuízo"))</f>
        <v/>
      </c>
    </row>
    <row r="6">
      <c r="A6" s="2" t="n">
        <v>46173</v>
      </c>
      <c r="B6" s="3" t="inlineStr">
        <is>
          <t>Comercial Horizonte Ltda.</t>
        </is>
      </c>
      <c r="C6" s="4" t="inlineStr">
        <is>
          <t>12.345.678/0001-90</t>
        </is>
      </c>
      <c r="D6" s="4" t="inlineStr">
        <is>
          <t>São Paulo</t>
        </is>
      </c>
      <c r="E6" s="3" t="inlineStr">
        <is>
          <t>Carlos Pereira</t>
        </is>
      </c>
      <c r="F6" s="5" t="n">
        <v>145000</v>
      </c>
      <c r="G6" s="5" t="n">
        <v>7000</v>
      </c>
      <c r="H6" s="6">
        <f>IF(F6="","",F6-G6)</f>
        <v/>
      </c>
      <c r="I6" s="5" t="n">
        <v>65000</v>
      </c>
      <c r="J6" s="6">
        <f>IF(H6="","",H6-I6)</f>
        <v/>
      </c>
      <c r="K6" s="5" t="n">
        <v>22000</v>
      </c>
      <c r="L6" s="5" t="n">
        <v>11000</v>
      </c>
      <c r="M6" s="5" t="n">
        <v>9300</v>
      </c>
      <c r="N6" s="5" t="n">
        <v>2700</v>
      </c>
      <c r="O6" s="6">
        <f>IF(COUNTA(K6:N6)=0,"",SUM(K6:N6))</f>
        <v/>
      </c>
      <c r="P6" s="6">
        <f>IF(OR(J6="",O6=""),"",J6-O6)</f>
        <v/>
      </c>
      <c r="Q6" s="4" t="inlineStr">
        <is>
          <t>Simples Nacional</t>
        </is>
      </c>
      <c r="R6" s="7">
        <f>IF(Q6="","",IFERROR(VLOOKUP(Q6,'Apoio e Instruções'!$H$5:$I$8,2,FALSE),0))</f>
        <v/>
      </c>
      <c r="S6" s="6">
        <f>IF(OR(P6="",R6=""),"",MAX(0,P6*R6))</f>
        <v/>
      </c>
      <c r="T6" s="6">
        <f>IF(P6="","",P6-S6)</f>
        <v/>
      </c>
      <c r="U6" s="7">
        <f>IFERROR(IF(H6="","",T6/H6),"")</f>
        <v/>
      </c>
      <c r="V6" s="8">
        <f>IF(T6="","",IF(T6&gt;=0,"Lucro","Prejuízo"))</f>
        <v/>
      </c>
    </row>
    <row r="7">
      <c r="A7" s="2" t="n">
        <v>46203</v>
      </c>
      <c r="B7" s="3" t="inlineStr">
        <is>
          <t>Comercial Horizonte Ltda.</t>
        </is>
      </c>
      <c r="C7" s="4" t="inlineStr">
        <is>
          <t>12.345.678/0001-90</t>
        </is>
      </c>
      <c r="D7" s="4" t="inlineStr">
        <is>
          <t>São Paulo</t>
        </is>
      </c>
      <c r="E7" s="3" t="inlineStr">
        <is>
          <t>Juliana Costa</t>
        </is>
      </c>
      <c r="F7" s="5" t="n">
        <v>102000</v>
      </c>
      <c r="G7" s="5" t="n">
        <v>6000</v>
      </c>
      <c r="H7" s="6">
        <f>IF(F7="","",F7-G7)</f>
        <v/>
      </c>
      <c r="I7" s="5" t="n">
        <v>50000</v>
      </c>
      <c r="J7" s="6">
        <f>IF(H7="","",H7-I7)</f>
        <v/>
      </c>
      <c r="K7" s="5" t="n">
        <v>19000</v>
      </c>
      <c r="L7" s="5" t="n">
        <v>9000</v>
      </c>
      <c r="M7" s="5" t="n">
        <v>8300</v>
      </c>
      <c r="N7" s="5" t="n">
        <v>2700</v>
      </c>
      <c r="O7" s="6">
        <f>IF(COUNTA(K7:N7)=0,"",SUM(K7:N7))</f>
        <v/>
      </c>
      <c r="P7" s="6">
        <f>IF(OR(J7="",O7=""),"",J7-O7)</f>
        <v/>
      </c>
      <c r="Q7" s="4" t="inlineStr">
        <is>
          <t>Simples Nacional</t>
        </is>
      </c>
      <c r="R7" s="7">
        <f>IF(Q7="","",IFERROR(VLOOKUP(Q7,'Apoio e Instruções'!$H$5:$I$8,2,FALSE),0))</f>
        <v/>
      </c>
      <c r="S7" s="6">
        <f>IF(OR(P7="",R7=""),"",MAX(0,P7*R7))</f>
        <v/>
      </c>
      <c r="T7" s="6">
        <f>IF(P7="","",P7-S7)</f>
        <v/>
      </c>
      <c r="U7" s="7">
        <f>IFERROR(IF(H7="","",T7/H7),"")</f>
        <v/>
      </c>
      <c r="V7" s="8">
        <f>IF(T7="","",IF(T7&gt;=0,"Lucro","Prejuízo"))</f>
        <v/>
      </c>
    </row>
    <row r="8">
      <c r="A8" s="2" t="n">
        <v>46234</v>
      </c>
      <c r="B8" s="3" t="inlineStr">
        <is>
          <t>Comercial Horizonte Ltda.</t>
        </is>
      </c>
      <c r="C8" s="4" t="inlineStr">
        <is>
          <t>12.345.678/0001-90</t>
        </is>
      </c>
      <c r="D8" s="4" t="inlineStr">
        <is>
          <t>São Paulo</t>
        </is>
      </c>
      <c r="E8" s="3" t="inlineStr">
        <is>
          <t>Rafael Almeida</t>
        </is>
      </c>
      <c r="F8" s="5" t="n">
        <v>128000</v>
      </c>
      <c r="G8" s="5" t="n">
        <v>7500</v>
      </c>
      <c r="H8" s="6">
        <f>IF(F8="","",F8-G8)</f>
        <v/>
      </c>
      <c r="I8" s="5" t="n">
        <v>58000</v>
      </c>
      <c r="J8" s="6">
        <f>IF(H8="","",H8-I8)</f>
        <v/>
      </c>
      <c r="K8" s="5" t="n">
        <v>21000</v>
      </c>
      <c r="L8" s="5" t="n">
        <v>9800</v>
      </c>
      <c r="M8" s="5" t="n">
        <v>9400</v>
      </c>
      <c r="N8" s="5" t="n">
        <v>2800</v>
      </c>
      <c r="O8" s="6">
        <f>IF(COUNTA(K8:N8)=0,"",SUM(K8:N8))</f>
        <v/>
      </c>
      <c r="P8" s="6">
        <f>IF(OR(J8="",O8=""),"",J8-O8)</f>
        <v/>
      </c>
      <c r="Q8" s="4" t="inlineStr">
        <is>
          <t>Simples Nacional</t>
        </is>
      </c>
      <c r="R8" s="7">
        <f>IF(Q8="","",IFERROR(VLOOKUP(Q8,'Apoio e Instruções'!$H$5:$I$8,2,FALSE),0))</f>
        <v/>
      </c>
      <c r="S8" s="6">
        <f>IF(OR(P8="",R8=""),"",MAX(0,P8*R8))</f>
        <v/>
      </c>
      <c r="T8" s="6">
        <f>IF(P8="","",P8-S8)</f>
        <v/>
      </c>
      <c r="U8" s="7">
        <f>IFERROR(IF(H8="","",T8/H8),"")</f>
        <v/>
      </c>
      <c r="V8" s="8">
        <f>IF(T8="","",IF(T8&gt;=0,"Lucro","Prejuízo"))</f>
        <v/>
      </c>
    </row>
    <row r="9">
      <c r="A9" s="2" t="n">
        <v>46265</v>
      </c>
      <c r="B9" s="3" t="inlineStr">
        <is>
          <t>Comercial Horizonte Ltda.</t>
        </is>
      </c>
      <c r="C9" s="4" t="inlineStr">
        <is>
          <t>12.345.678/0001-90</t>
        </is>
      </c>
      <c r="D9" s="4" t="inlineStr">
        <is>
          <t>São Paulo</t>
        </is>
      </c>
      <c r="E9" s="3" t="inlineStr">
        <is>
          <t>Camila Ferreira</t>
        </is>
      </c>
      <c r="F9" s="5" t="n">
        <v>118000</v>
      </c>
      <c r="G9" s="5" t="n">
        <v>6000</v>
      </c>
      <c r="H9" s="6">
        <f>IF(F9="","",F9-G9)</f>
        <v/>
      </c>
      <c r="I9" s="5" t="n">
        <v>52000</v>
      </c>
      <c r="J9" s="6">
        <f>IF(H9="","",H9-I9)</f>
        <v/>
      </c>
      <c r="K9" s="5" t="n">
        <v>20000</v>
      </c>
      <c r="L9" s="5" t="n">
        <v>9500</v>
      </c>
      <c r="M9" s="5" t="n">
        <v>9800</v>
      </c>
      <c r="N9" s="5" t="n">
        <v>2700</v>
      </c>
      <c r="O9" s="6">
        <f>IF(COUNTA(K9:N9)=0,"",SUM(K9:N9))</f>
        <v/>
      </c>
      <c r="P9" s="6">
        <f>IF(OR(J9="",O9=""),"",J9-O9)</f>
        <v/>
      </c>
      <c r="Q9" s="4" t="inlineStr">
        <is>
          <t>Lucro Presumido</t>
        </is>
      </c>
      <c r="R9" s="7">
        <f>IF(Q9="","",IFERROR(VLOOKUP(Q9,'Apoio e Instruções'!$H$5:$I$8,2,FALSE),0))</f>
        <v/>
      </c>
      <c r="S9" s="6">
        <f>IF(OR(P9="",R9=""),"",MAX(0,P9*R9))</f>
        <v/>
      </c>
      <c r="T9" s="6">
        <f>IF(P9="","",P9-S9)</f>
        <v/>
      </c>
      <c r="U9" s="7">
        <f>IFERROR(IF(H9="","",T9/H9),"")</f>
        <v/>
      </c>
      <c r="V9" s="8">
        <f>IF(T9="","",IF(T9&gt;=0,"Lucro","Prejuízo"))</f>
        <v/>
      </c>
    </row>
    <row r="10">
      <c r="A10" s="2" t="n"/>
      <c r="B10" s="3" t="n"/>
      <c r="C10" s="4" t="n"/>
      <c r="D10" s="4" t="n"/>
      <c r="E10" s="3" t="n"/>
      <c r="F10" s="5" t="n"/>
      <c r="G10" s="5" t="n"/>
      <c r="H10" s="6">
        <f>IF(F10="","",F10-G10)</f>
        <v/>
      </c>
      <c r="I10" s="5" t="n"/>
      <c r="J10" s="6">
        <f>IF(H10="","",H10-I10)</f>
        <v/>
      </c>
      <c r="K10" s="5" t="n"/>
      <c r="L10" s="5" t="n"/>
      <c r="M10" s="5" t="n"/>
      <c r="N10" s="5" t="n"/>
      <c r="O10" s="6">
        <f>IF(COUNTA(K10:N10)=0,"",SUM(K10:N10))</f>
        <v/>
      </c>
      <c r="P10" s="6">
        <f>IF(OR(J10="",O10=""),"",J10-O10)</f>
        <v/>
      </c>
      <c r="Q10" s="4" t="n"/>
      <c r="R10" s="7">
        <f>IF(Q10="","",IFERROR(VLOOKUP(Q10,'Apoio e Instruções'!$H$5:$I$8,2,FALSE),0))</f>
        <v/>
      </c>
      <c r="S10" s="6">
        <f>IF(OR(P10="",R10=""),"",MAX(0,P10*R10))</f>
        <v/>
      </c>
      <c r="T10" s="6">
        <f>IF(P10="","",P10-S10)</f>
        <v/>
      </c>
      <c r="U10" s="7">
        <f>IFERROR(IF(H10="","",T10/H10),"")</f>
        <v/>
      </c>
      <c r="V10" s="8">
        <f>IF(T10="","",IF(T10&gt;=0,"Lucro","Prejuízo"))</f>
        <v/>
      </c>
    </row>
    <row r="11">
      <c r="A11" s="2" t="n"/>
      <c r="B11" s="3" t="n"/>
      <c r="C11" s="4" t="n"/>
      <c r="D11" s="4" t="n"/>
      <c r="E11" s="3" t="n"/>
      <c r="F11" s="5" t="n"/>
      <c r="G11" s="5" t="n"/>
      <c r="H11" s="6">
        <f>IF(F11="","",F11-G11)</f>
        <v/>
      </c>
      <c r="I11" s="5" t="n"/>
      <c r="J11" s="6">
        <f>IF(H11="","",H11-I11)</f>
        <v/>
      </c>
      <c r="K11" s="5" t="n"/>
      <c r="L11" s="5" t="n"/>
      <c r="M11" s="5" t="n"/>
      <c r="N11" s="5" t="n"/>
      <c r="O11" s="6">
        <f>IF(COUNTA(K11:N11)=0,"",SUM(K11:N11))</f>
        <v/>
      </c>
      <c r="P11" s="6">
        <f>IF(OR(J11="",O11=""),"",J11-O11)</f>
        <v/>
      </c>
      <c r="Q11" s="4" t="n"/>
      <c r="R11" s="7">
        <f>IF(Q11="","",IFERROR(VLOOKUP(Q11,'Apoio e Instruções'!$H$5:$I$8,2,FALSE),0))</f>
        <v/>
      </c>
      <c r="S11" s="6">
        <f>IF(OR(P11="",R11=""),"",MAX(0,P11*R11))</f>
        <v/>
      </c>
      <c r="T11" s="6">
        <f>IF(P11="","",P11-S11)</f>
        <v/>
      </c>
      <c r="U11" s="7">
        <f>IFERROR(IF(H11="","",T11/H11),"")</f>
        <v/>
      </c>
      <c r="V11" s="8">
        <f>IF(T11="","",IF(T11&gt;=0,"Lucro","Prejuízo"))</f>
        <v/>
      </c>
    </row>
    <row r="12">
      <c r="A12" s="2" t="n"/>
      <c r="B12" s="3" t="n"/>
      <c r="C12" s="4" t="n"/>
      <c r="D12" s="4" t="n"/>
      <c r="E12" s="3" t="n"/>
      <c r="F12" s="5" t="n"/>
      <c r="G12" s="5" t="n"/>
      <c r="H12" s="6">
        <f>IF(F12="","",F12-G12)</f>
        <v/>
      </c>
      <c r="I12" s="5" t="n"/>
      <c r="J12" s="6">
        <f>IF(H12="","",H12-I12)</f>
        <v/>
      </c>
      <c r="K12" s="5" t="n"/>
      <c r="L12" s="5" t="n"/>
      <c r="M12" s="5" t="n"/>
      <c r="N12" s="5" t="n"/>
      <c r="O12" s="6">
        <f>IF(COUNTA(K12:N12)=0,"",SUM(K12:N12))</f>
        <v/>
      </c>
      <c r="P12" s="6">
        <f>IF(OR(J12="",O12=""),"",J12-O12)</f>
        <v/>
      </c>
      <c r="Q12" s="4" t="n"/>
      <c r="R12" s="7">
        <f>IF(Q12="","",IFERROR(VLOOKUP(Q12,'Apoio e Instruções'!$H$5:$I$8,2,FALSE),0))</f>
        <v/>
      </c>
      <c r="S12" s="6">
        <f>IF(OR(P12="",R12=""),"",MAX(0,P12*R12))</f>
        <v/>
      </c>
      <c r="T12" s="6">
        <f>IF(P12="","",P12-S12)</f>
        <v/>
      </c>
      <c r="U12" s="7">
        <f>IFERROR(IF(H12="","",T12/H12),"")</f>
        <v/>
      </c>
      <c r="V12" s="8">
        <f>IF(T12="","",IF(T12&gt;=0,"Lucro","Prejuízo"))</f>
        <v/>
      </c>
    </row>
    <row r="13">
      <c r="A13" s="2" t="n"/>
      <c r="B13" s="3" t="n"/>
      <c r="C13" s="4" t="n"/>
      <c r="D13" s="4" t="n"/>
      <c r="E13" s="3" t="n"/>
      <c r="F13" s="5" t="n"/>
      <c r="G13" s="5" t="n"/>
      <c r="H13" s="6">
        <f>IF(F13="","",F13-G13)</f>
        <v/>
      </c>
      <c r="I13" s="5" t="n"/>
      <c r="J13" s="6">
        <f>IF(H13="","",H13-I13)</f>
        <v/>
      </c>
      <c r="K13" s="5" t="n"/>
      <c r="L13" s="5" t="n"/>
      <c r="M13" s="5" t="n"/>
      <c r="N13" s="5" t="n"/>
      <c r="O13" s="6">
        <f>IF(COUNTA(K13:N13)=0,"",SUM(K13:N13))</f>
        <v/>
      </c>
      <c r="P13" s="6">
        <f>IF(OR(J13="",O13=""),"",J13-O13)</f>
        <v/>
      </c>
      <c r="Q13" s="4" t="n"/>
      <c r="R13" s="7">
        <f>IF(Q13="","",IFERROR(VLOOKUP(Q13,'Apoio e Instruções'!$H$5:$I$8,2,FALSE),0))</f>
        <v/>
      </c>
      <c r="S13" s="6">
        <f>IF(OR(P13="",R13=""),"",MAX(0,P13*R13))</f>
        <v/>
      </c>
      <c r="T13" s="6">
        <f>IF(P13="","",P13-S13)</f>
        <v/>
      </c>
      <c r="U13" s="7">
        <f>IFERROR(IF(H13="","",T13/H13),"")</f>
        <v/>
      </c>
      <c r="V13" s="8">
        <f>IF(T13="","",IF(T13&gt;=0,"Lucro","Prejuízo"))</f>
        <v/>
      </c>
    </row>
    <row r="14">
      <c r="A14" s="2" t="n"/>
      <c r="B14" s="3" t="n"/>
      <c r="C14" s="4" t="n"/>
      <c r="D14" s="4" t="n"/>
      <c r="E14" s="3" t="n"/>
      <c r="F14" s="5" t="n"/>
      <c r="G14" s="5" t="n"/>
      <c r="H14" s="6">
        <f>IF(F14="","",F14-G14)</f>
        <v/>
      </c>
      <c r="I14" s="5" t="n"/>
      <c r="J14" s="6">
        <f>IF(H14="","",H14-I14)</f>
        <v/>
      </c>
      <c r="K14" s="5" t="n"/>
      <c r="L14" s="5" t="n"/>
      <c r="M14" s="5" t="n"/>
      <c r="N14" s="5" t="n"/>
      <c r="O14" s="6">
        <f>IF(COUNTA(K14:N14)=0,"",SUM(K14:N14))</f>
        <v/>
      </c>
      <c r="P14" s="6">
        <f>IF(OR(J14="",O14=""),"",J14-O14)</f>
        <v/>
      </c>
      <c r="Q14" s="4" t="n"/>
      <c r="R14" s="7">
        <f>IF(Q14="","",IFERROR(VLOOKUP(Q14,'Apoio e Instruções'!$H$5:$I$8,2,FALSE),0))</f>
        <v/>
      </c>
      <c r="S14" s="6">
        <f>IF(OR(P14="",R14=""),"",MAX(0,P14*R14))</f>
        <v/>
      </c>
      <c r="T14" s="6">
        <f>IF(P14="","",P14-S14)</f>
        <v/>
      </c>
      <c r="U14" s="7">
        <f>IFERROR(IF(H14="","",T14/H14),"")</f>
        <v/>
      </c>
      <c r="V14" s="8">
        <f>IF(T14="","",IF(T14&gt;=0,"Lucro","Prejuízo"))</f>
        <v/>
      </c>
    </row>
    <row r="15">
      <c r="A15" s="2" t="n"/>
      <c r="B15" s="3" t="n"/>
      <c r="C15" s="4" t="n"/>
      <c r="D15" s="4" t="n"/>
      <c r="E15" s="3" t="n"/>
      <c r="F15" s="5" t="n"/>
      <c r="G15" s="5" t="n"/>
      <c r="H15" s="6">
        <f>IF(F15="","",F15-G15)</f>
        <v/>
      </c>
      <c r="I15" s="5" t="n"/>
      <c r="J15" s="6">
        <f>IF(H15="","",H15-I15)</f>
        <v/>
      </c>
      <c r="K15" s="5" t="n"/>
      <c r="L15" s="5" t="n"/>
      <c r="M15" s="5" t="n"/>
      <c r="N15" s="5" t="n"/>
      <c r="O15" s="6">
        <f>IF(COUNTA(K15:N15)=0,"",SUM(K15:N15))</f>
        <v/>
      </c>
      <c r="P15" s="6">
        <f>IF(OR(J15="",O15=""),"",J15-O15)</f>
        <v/>
      </c>
      <c r="Q15" s="4" t="n"/>
      <c r="R15" s="7">
        <f>IF(Q15="","",IFERROR(VLOOKUP(Q15,'Apoio e Instruções'!$H$5:$I$8,2,FALSE),0))</f>
        <v/>
      </c>
      <c r="S15" s="6">
        <f>IF(OR(P15="",R15=""),"",MAX(0,P15*R15))</f>
        <v/>
      </c>
      <c r="T15" s="6">
        <f>IF(P15="","",P15-S15)</f>
        <v/>
      </c>
      <c r="U15" s="7">
        <f>IFERROR(IF(H15="","",T15/H15),"")</f>
        <v/>
      </c>
      <c r="V15" s="8">
        <f>IF(T15="","",IF(T15&gt;=0,"Lucro","Prejuízo"))</f>
        <v/>
      </c>
    </row>
    <row r="16">
      <c r="A16" s="2" t="n"/>
      <c r="B16" s="3" t="n"/>
      <c r="C16" s="4" t="n"/>
      <c r="D16" s="4" t="n"/>
      <c r="E16" s="3" t="n"/>
      <c r="F16" s="5" t="n"/>
      <c r="G16" s="5" t="n"/>
      <c r="H16" s="6">
        <f>IF(F16="","",F16-G16)</f>
        <v/>
      </c>
      <c r="I16" s="5" t="n"/>
      <c r="J16" s="6">
        <f>IF(H16="","",H16-I16)</f>
        <v/>
      </c>
      <c r="K16" s="5" t="n"/>
      <c r="L16" s="5" t="n"/>
      <c r="M16" s="5" t="n"/>
      <c r="N16" s="5" t="n"/>
      <c r="O16" s="6">
        <f>IF(COUNTA(K16:N16)=0,"",SUM(K16:N16))</f>
        <v/>
      </c>
      <c r="P16" s="6">
        <f>IF(OR(J16="",O16=""),"",J16-O16)</f>
        <v/>
      </c>
      <c r="Q16" s="4" t="n"/>
      <c r="R16" s="7">
        <f>IF(Q16="","",IFERROR(VLOOKUP(Q16,'Apoio e Instruções'!$H$5:$I$8,2,FALSE),0))</f>
        <v/>
      </c>
      <c r="S16" s="6">
        <f>IF(OR(P16="",R16=""),"",MAX(0,P16*R16))</f>
        <v/>
      </c>
      <c r="T16" s="6">
        <f>IF(P16="","",P16-S16)</f>
        <v/>
      </c>
      <c r="U16" s="7">
        <f>IFERROR(IF(H16="","",T16/H16),"")</f>
        <v/>
      </c>
      <c r="V16" s="8">
        <f>IF(T16="","",IF(T16&gt;=0,"Lucro","Prejuízo"))</f>
        <v/>
      </c>
    </row>
    <row r="17">
      <c r="A17" s="2" t="n"/>
      <c r="B17" s="3" t="n"/>
      <c r="C17" s="4" t="n"/>
      <c r="D17" s="4" t="n"/>
      <c r="E17" s="3" t="n"/>
      <c r="F17" s="5" t="n"/>
      <c r="G17" s="5" t="n"/>
      <c r="H17" s="6">
        <f>IF(F17="","",F17-G17)</f>
        <v/>
      </c>
      <c r="I17" s="5" t="n"/>
      <c r="J17" s="6">
        <f>IF(H17="","",H17-I17)</f>
        <v/>
      </c>
      <c r="K17" s="5" t="n"/>
      <c r="L17" s="5" t="n"/>
      <c r="M17" s="5" t="n"/>
      <c r="N17" s="5" t="n"/>
      <c r="O17" s="6">
        <f>IF(COUNTA(K17:N17)=0,"",SUM(K17:N17))</f>
        <v/>
      </c>
      <c r="P17" s="6">
        <f>IF(OR(J17="",O17=""),"",J17-O17)</f>
        <v/>
      </c>
      <c r="Q17" s="4" t="n"/>
      <c r="R17" s="7">
        <f>IF(Q17="","",IFERROR(VLOOKUP(Q17,'Apoio e Instruções'!$H$5:$I$8,2,FALSE),0))</f>
        <v/>
      </c>
      <c r="S17" s="6">
        <f>IF(OR(P17="",R17=""),"",MAX(0,P17*R17))</f>
        <v/>
      </c>
      <c r="T17" s="6">
        <f>IF(P17="","",P17-S17)</f>
        <v/>
      </c>
      <c r="U17" s="7">
        <f>IFERROR(IF(H17="","",T17/H17),"")</f>
        <v/>
      </c>
      <c r="V17" s="8">
        <f>IF(T17="","",IF(T17&gt;=0,"Lucro","Prejuízo"))</f>
        <v/>
      </c>
    </row>
    <row r="18">
      <c r="A18" s="2" t="n"/>
      <c r="B18" s="3" t="n"/>
      <c r="C18" s="4" t="n"/>
      <c r="D18" s="4" t="n"/>
      <c r="E18" s="3" t="n"/>
      <c r="F18" s="5" t="n"/>
      <c r="G18" s="5" t="n"/>
      <c r="H18" s="6">
        <f>IF(F18="","",F18-G18)</f>
        <v/>
      </c>
      <c r="I18" s="5" t="n"/>
      <c r="J18" s="6">
        <f>IF(H18="","",H18-I18)</f>
        <v/>
      </c>
      <c r="K18" s="5" t="n"/>
      <c r="L18" s="5" t="n"/>
      <c r="M18" s="5" t="n"/>
      <c r="N18" s="5" t="n"/>
      <c r="O18" s="6">
        <f>IF(COUNTA(K18:N18)=0,"",SUM(K18:N18))</f>
        <v/>
      </c>
      <c r="P18" s="6">
        <f>IF(OR(J18="",O18=""),"",J18-O18)</f>
        <v/>
      </c>
      <c r="Q18" s="4" t="n"/>
      <c r="R18" s="7">
        <f>IF(Q18="","",IFERROR(VLOOKUP(Q18,'Apoio e Instruções'!$H$5:$I$8,2,FALSE),0))</f>
        <v/>
      </c>
      <c r="S18" s="6">
        <f>IF(OR(P18="",R18=""),"",MAX(0,P18*R18))</f>
        <v/>
      </c>
      <c r="T18" s="6">
        <f>IF(P18="","",P18-S18)</f>
        <v/>
      </c>
      <c r="U18" s="7">
        <f>IFERROR(IF(H18="","",T18/H18),"")</f>
        <v/>
      </c>
      <c r="V18" s="8">
        <f>IF(T18="","",IF(T18&gt;=0,"Lucro","Prejuízo"))</f>
        <v/>
      </c>
    </row>
    <row r="19">
      <c r="A19" s="2" t="n"/>
      <c r="B19" s="3" t="n"/>
      <c r="C19" s="4" t="n"/>
      <c r="D19" s="4" t="n"/>
      <c r="E19" s="3" t="n"/>
      <c r="F19" s="5" t="n"/>
      <c r="G19" s="5" t="n"/>
      <c r="H19" s="6">
        <f>IF(F19="","",F19-G19)</f>
        <v/>
      </c>
      <c r="I19" s="5" t="n"/>
      <c r="J19" s="6">
        <f>IF(H19="","",H19-I19)</f>
        <v/>
      </c>
      <c r="K19" s="5" t="n"/>
      <c r="L19" s="5" t="n"/>
      <c r="M19" s="5" t="n"/>
      <c r="N19" s="5" t="n"/>
      <c r="O19" s="6">
        <f>IF(COUNTA(K19:N19)=0,"",SUM(K19:N19))</f>
        <v/>
      </c>
      <c r="P19" s="6">
        <f>IF(OR(J19="",O19=""),"",J19-O19)</f>
        <v/>
      </c>
      <c r="Q19" s="4" t="n"/>
      <c r="R19" s="7">
        <f>IF(Q19="","",IFERROR(VLOOKUP(Q19,'Apoio e Instruções'!$H$5:$I$8,2,FALSE),0))</f>
        <v/>
      </c>
      <c r="S19" s="6">
        <f>IF(OR(P19="",R19=""),"",MAX(0,P19*R19))</f>
        <v/>
      </c>
      <c r="T19" s="6">
        <f>IF(P19="","",P19-S19)</f>
        <v/>
      </c>
      <c r="U19" s="7">
        <f>IFERROR(IF(H19="","",T19/H19),"")</f>
        <v/>
      </c>
      <c r="V19" s="8">
        <f>IF(T19="","",IF(T19&gt;=0,"Lucro","Prejuízo"))</f>
        <v/>
      </c>
    </row>
    <row r="20">
      <c r="A20" s="2" t="n"/>
      <c r="B20" s="3" t="n"/>
      <c r="C20" s="4" t="n"/>
      <c r="D20" s="4" t="n"/>
      <c r="E20" s="3" t="n"/>
      <c r="F20" s="5" t="n"/>
      <c r="G20" s="5" t="n"/>
      <c r="H20" s="6">
        <f>IF(F20="","",F20-G20)</f>
        <v/>
      </c>
      <c r="I20" s="5" t="n"/>
      <c r="J20" s="6">
        <f>IF(H20="","",H20-I20)</f>
        <v/>
      </c>
      <c r="K20" s="5" t="n"/>
      <c r="L20" s="5" t="n"/>
      <c r="M20" s="5" t="n"/>
      <c r="N20" s="5" t="n"/>
      <c r="O20" s="6">
        <f>IF(COUNTA(K20:N20)=0,"",SUM(K20:N20))</f>
        <v/>
      </c>
      <c r="P20" s="6">
        <f>IF(OR(J20="",O20=""),"",J20-O20)</f>
        <v/>
      </c>
      <c r="Q20" s="4" t="n"/>
      <c r="R20" s="7">
        <f>IF(Q20="","",IFERROR(VLOOKUP(Q20,'Apoio e Instruções'!$H$5:$I$8,2,FALSE),0))</f>
        <v/>
      </c>
      <c r="S20" s="6">
        <f>IF(OR(P20="",R20=""),"",MAX(0,P20*R20))</f>
        <v/>
      </c>
      <c r="T20" s="6">
        <f>IF(P20="","",P20-S20)</f>
        <v/>
      </c>
      <c r="U20" s="7">
        <f>IFERROR(IF(H20="","",T20/H20),"")</f>
        <v/>
      </c>
      <c r="V20" s="8">
        <f>IF(T20="","",IF(T20&gt;=0,"Lucro","Prejuízo"))</f>
        <v/>
      </c>
    </row>
    <row r="21">
      <c r="A21" s="2" t="n"/>
      <c r="B21" s="3" t="n"/>
      <c r="C21" s="4" t="n"/>
      <c r="D21" s="4" t="n"/>
      <c r="E21" s="3" t="n"/>
      <c r="F21" s="5" t="n"/>
      <c r="G21" s="5" t="n"/>
      <c r="H21" s="6">
        <f>IF(F21="","",F21-G21)</f>
        <v/>
      </c>
      <c r="I21" s="5" t="n"/>
      <c r="J21" s="6">
        <f>IF(H21="","",H21-I21)</f>
        <v/>
      </c>
      <c r="K21" s="5" t="n"/>
      <c r="L21" s="5" t="n"/>
      <c r="M21" s="5" t="n"/>
      <c r="N21" s="5" t="n"/>
      <c r="O21" s="6">
        <f>IF(COUNTA(K21:N21)=0,"",SUM(K21:N21))</f>
        <v/>
      </c>
      <c r="P21" s="6">
        <f>IF(OR(J21="",O21=""),"",J21-O21)</f>
        <v/>
      </c>
      <c r="Q21" s="4" t="n"/>
      <c r="R21" s="7">
        <f>IF(Q21="","",IFERROR(VLOOKUP(Q21,'Apoio e Instruções'!$H$5:$I$8,2,FALSE),0))</f>
        <v/>
      </c>
      <c r="S21" s="6">
        <f>IF(OR(P21="",R21=""),"",MAX(0,P21*R21))</f>
        <v/>
      </c>
      <c r="T21" s="6">
        <f>IF(P21="","",P21-S21)</f>
        <v/>
      </c>
      <c r="U21" s="7">
        <f>IFERROR(IF(H21="","",T21/H21),"")</f>
        <v/>
      </c>
      <c r="V21" s="8">
        <f>IF(T21="","",IF(T21&gt;=0,"Lucro","Prejuízo"))</f>
        <v/>
      </c>
    </row>
    <row r="22">
      <c r="A22" s="2" t="n"/>
      <c r="B22" s="3" t="n"/>
      <c r="C22" s="4" t="n"/>
      <c r="D22" s="4" t="n"/>
      <c r="E22" s="3" t="n"/>
      <c r="F22" s="5" t="n"/>
      <c r="G22" s="5" t="n"/>
      <c r="H22" s="6">
        <f>IF(F22="","",F22-G22)</f>
        <v/>
      </c>
      <c r="I22" s="5" t="n"/>
      <c r="J22" s="6">
        <f>IF(H22="","",H22-I22)</f>
        <v/>
      </c>
      <c r="K22" s="5" t="n"/>
      <c r="L22" s="5" t="n"/>
      <c r="M22" s="5" t="n"/>
      <c r="N22" s="5" t="n"/>
      <c r="O22" s="6">
        <f>IF(COUNTA(K22:N22)=0,"",SUM(K22:N22))</f>
        <v/>
      </c>
      <c r="P22" s="6">
        <f>IF(OR(J22="",O22=""),"",J22-O22)</f>
        <v/>
      </c>
      <c r="Q22" s="4" t="n"/>
      <c r="R22" s="7">
        <f>IF(Q22="","",IFERROR(VLOOKUP(Q22,'Apoio e Instruções'!$H$5:$I$8,2,FALSE),0))</f>
        <v/>
      </c>
      <c r="S22" s="6">
        <f>IF(OR(P22="",R22=""),"",MAX(0,P22*R22))</f>
        <v/>
      </c>
      <c r="T22" s="6">
        <f>IF(P22="","",P22-S22)</f>
        <v/>
      </c>
      <c r="U22" s="7">
        <f>IFERROR(IF(H22="","",T22/H22),"")</f>
        <v/>
      </c>
      <c r="V22" s="8">
        <f>IF(T22="","",IF(T22&gt;=0,"Lucro","Prejuízo"))</f>
        <v/>
      </c>
    </row>
    <row r="23">
      <c r="A23" s="2" t="n"/>
      <c r="B23" s="3" t="n"/>
      <c r="C23" s="4" t="n"/>
      <c r="D23" s="4" t="n"/>
      <c r="E23" s="3" t="n"/>
      <c r="F23" s="5" t="n"/>
      <c r="G23" s="5" t="n"/>
      <c r="H23" s="6">
        <f>IF(F23="","",F23-G23)</f>
        <v/>
      </c>
      <c r="I23" s="5" t="n"/>
      <c r="J23" s="6">
        <f>IF(H23="","",H23-I23)</f>
        <v/>
      </c>
      <c r="K23" s="5" t="n"/>
      <c r="L23" s="5" t="n"/>
      <c r="M23" s="5" t="n"/>
      <c r="N23" s="5" t="n"/>
      <c r="O23" s="6">
        <f>IF(COUNTA(K23:N23)=0,"",SUM(K23:N23))</f>
        <v/>
      </c>
      <c r="P23" s="6">
        <f>IF(OR(J23="",O23=""),"",J23-O23)</f>
        <v/>
      </c>
      <c r="Q23" s="4" t="n"/>
      <c r="R23" s="7">
        <f>IF(Q23="","",IFERROR(VLOOKUP(Q23,'Apoio e Instruções'!$H$5:$I$8,2,FALSE),0))</f>
        <v/>
      </c>
      <c r="S23" s="6">
        <f>IF(OR(P23="",R23=""),"",MAX(0,P23*R23))</f>
        <v/>
      </c>
      <c r="T23" s="6">
        <f>IF(P23="","",P23-S23)</f>
        <v/>
      </c>
      <c r="U23" s="7">
        <f>IFERROR(IF(H23="","",T23/H23),"")</f>
        <v/>
      </c>
      <c r="V23" s="8">
        <f>IF(T23="","",IF(T23&gt;=0,"Lucro","Prejuízo"))</f>
        <v/>
      </c>
    </row>
    <row r="24">
      <c r="A24" s="2" t="n"/>
      <c r="B24" s="3" t="n"/>
      <c r="C24" s="4" t="n"/>
      <c r="D24" s="4" t="n"/>
      <c r="E24" s="3" t="n"/>
      <c r="F24" s="5" t="n"/>
      <c r="G24" s="5" t="n"/>
      <c r="H24" s="6">
        <f>IF(F24="","",F24-G24)</f>
        <v/>
      </c>
      <c r="I24" s="5" t="n"/>
      <c r="J24" s="6">
        <f>IF(H24="","",H24-I24)</f>
        <v/>
      </c>
      <c r="K24" s="5" t="n"/>
      <c r="L24" s="5" t="n"/>
      <c r="M24" s="5" t="n"/>
      <c r="N24" s="5" t="n"/>
      <c r="O24" s="6">
        <f>IF(COUNTA(K24:N24)=0,"",SUM(K24:N24))</f>
        <v/>
      </c>
      <c r="P24" s="6">
        <f>IF(OR(J24="",O24=""),"",J24-O24)</f>
        <v/>
      </c>
      <c r="Q24" s="4" t="n"/>
      <c r="R24" s="7">
        <f>IF(Q24="","",IFERROR(VLOOKUP(Q24,'Apoio e Instruções'!$H$5:$I$8,2,FALSE),0))</f>
        <v/>
      </c>
      <c r="S24" s="6">
        <f>IF(OR(P24="",R24=""),"",MAX(0,P24*R24))</f>
        <v/>
      </c>
      <c r="T24" s="6">
        <f>IF(P24="","",P24-S24)</f>
        <v/>
      </c>
      <c r="U24" s="7">
        <f>IFERROR(IF(H24="","",T24/H24),"")</f>
        <v/>
      </c>
      <c r="V24" s="8">
        <f>IF(T24="","",IF(T24&gt;=0,"Lucro","Prejuízo"))</f>
        <v/>
      </c>
    </row>
    <row r="25">
      <c r="A25" s="2" t="n"/>
      <c r="B25" s="3" t="n"/>
      <c r="C25" s="4" t="n"/>
      <c r="D25" s="4" t="n"/>
      <c r="E25" s="3" t="n"/>
      <c r="F25" s="5" t="n"/>
      <c r="G25" s="5" t="n"/>
      <c r="H25" s="6">
        <f>IF(F25="","",F25-G25)</f>
        <v/>
      </c>
      <c r="I25" s="5" t="n"/>
      <c r="J25" s="6">
        <f>IF(H25="","",H25-I25)</f>
        <v/>
      </c>
      <c r="K25" s="5" t="n"/>
      <c r="L25" s="5" t="n"/>
      <c r="M25" s="5" t="n"/>
      <c r="N25" s="5" t="n"/>
      <c r="O25" s="6">
        <f>IF(COUNTA(K25:N25)=0,"",SUM(K25:N25))</f>
        <v/>
      </c>
      <c r="P25" s="6">
        <f>IF(OR(J25="",O25=""),"",J25-O25)</f>
        <v/>
      </c>
      <c r="Q25" s="4" t="n"/>
      <c r="R25" s="7">
        <f>IF(Q25="","",IFERROR(VLOOKUP(Q25,'Apoio e Instruções'!$H$5:$I$8,2,FALSE),0))</f>
        <v/>
      </c>
      <c r="S25" s="6">
        <f>IF(OR(P25="",R25=""),"",MAX(0,P25*R25))</f>
        <v/>
      </c>
      <c r="T25" s="6">
        <f>IF(P25="","",P25-S25)</f>
        <v/>
      </c>
      <c r="U25" s="7">
        <f>IFERROR(IF(H25="","",T25/H25),"")</f>
        <v/>
      </c>
      <c r="V25" s="8">
        <f>IF(T25="","",IF(T25&gt;=0,"Lucro","Prejuízo"))</f>
        <v/>
      </c>
    </row>
    <row r="26">
      <c r="A26" s="2" t="n"/>
      <c r="B26" s="3" t="n"/>
      <c r="C26" s="4" t="n"/>
      <c r="D26" s="4" t="n"/>
      <c r="E26" s="3" t="n"/>
      <c r="F26" s="5" t="n"/>
      <c r="G26" s="5" t="n"/>
      <c r="H26" s="6">
        <f>IF(F26="","",F26-G26)</f>
        <v/>
      </c>
      <c r="I26" s="5" t="n"/>
      <c r="J26" s="6">
        <f>IF(H26="","",H26-I26)</f>
        <v/>
      </c>
      <c r="K26" s="5" t="n"/>
      <c r="L26" s="5" t="n"/>
      <c r="M26" s="5" t="n"/>
      <c r="N26" s="5" t="n"/>
      <c r="O26" s="6">
        <f>IF(COUNTA(K26:N26)=0,"",SUM(K26:N26))</f>
        <v/>
      </c>
      <c r="P26" s="6">
        <f>IF(OR(J26="",O26=""),"",J26-O26)</f>
        <v/>
      </c>
      <c r="Q26" s="4" t="n"/>
      <c r="R26" s="7">
        <f>IF(Q26="","",IFERROR(VLOOKUP(Q26,'Apoio e Instruções'!$H$5:$I$8,2,FALSE),0))</f>
        <v/>
      </c>
      <c r="S26" s="6">
        <f>IF(OR(P26="",R26=""),"",MAX(0,P26*R26))</f>
        <v/>
      </c>
      <c r="T26" s="6">
        <f>IF(P26="","",P26-S26)</f>
        <v/>
      </c>
      <c r="U26" s="7">
        <f>IFERROR(IF(H26="","",T26/H26),"")</f>
        <v/>
      </c>
      <c r="V26" s="8">
        <f>IF(T26="","",IF(T26&gt;=0,"Lucro","Prejuízo"))</f>
        <v/>
      </c>
    </row>
    <row r="27">
      <c r="A27" s="2" t="n"/>
      <c r="B27" s="3" t="n"/>
      <c r="C27" s="4" t="n"/>
      <c r="D27" s="4" t="n"/>
      <c r="E27" s="3" t="n"/>
      <c r="F27" s="5" t="n"/>
      <c r="G27" s="5" t="n"/>
      <c r="H27" s="6">
        <f>IF(F27="","",F27-G27)</f>
        <v/>
      </c>
      <c r="I27" s="5" t="n"/>
      <c r="J27" s="6">
        <f>IF(H27="","",H27-I27)</f>
        <v/>
      </c>
      <c r="K27" s="5" t="n"/>
      <c r="L27" s="5" t="n"/>
      <c r="M27" s="5" t="n"/>
      <c r="N27" s="5" t="n"/>
      <c r="O27" s="6">
        <f>IF(COUNTA(K27:N27)=0,"",SUM(K27:N27))</f>
        <v/>
      </c>
      <c r="P27" s="6">
        <f>IF(OR(J27="",O27=""),"",J27-O27)</f>
        <v/>
      </c>
      <c r="Q27" s="4" t="n"/>
      <c r="R27" s="7">
        <f>IF(Q27="","",IFERROR(VLOOKUP(Q27,'Apoio e Instruções'!$H$5:$I$8,2,FALSE),0))</f>
        <v/>
      </c>
      <c r="S27" s="6">
        <f>IF(OR(P27="",R27=""),"",MAX(0,P27*R27))</f>
        <v/>
      </c>
      <c r="T27" s="6">
        <f>IF(P27="","",P27-S27)</f>
        <v/>
      </c>
      <c r="U27" s="7">
        <f>IFERROR(IF(H27="","",T27/H27),"")</f>
        <v/>
      </c>
      <c r="V27" s="8">
        <f>IF(T27="","",IF(T27&gt;=0,"Lucro","Prejuízo"))</f>
        <v/>
      </c>
    </row>
    <row r="28">
      <c r="A28" s="2" t="n"/>
      <c r="B28" s="3" t="n"/>
      <c r="C28" s="4" t="n"/>
      <c r="D28" s="4" t="n"/>
      <c r="E28" s="3" t="n"/>
      <c r="F28" s="5" t="n"/>
      <c r="G28" s="5" t="n"/>
      <c r="H28" s="6">
        <f>IF(F28="","",F28-G28)</f>
        <v/>
      </c>
      <c r="I28" s="5" t="n"/>
      <c r="J28" s="6">
        <f>IF(H28="","",H28-I28)</f>
        <v/>
      </c>
      <c r="K28" s="5" t="n"/>
      <c r="L28" s="5" t="n"/>
      <c r="M28" s="5" t="n"/>
      <c r="N28" s="5" t="n"/>
      <c r="O28" s="6">
        <f>IF(COUNTA(K28:N28)=0,"",SUM(K28:N28))</f>
        <v/>
      </c>
      <c r="P28" s="6">
        <f>IF(OR(J28="",O28=""),"",J28-O28)</f>
        <v/>
      </c>
      <c r="Q28" s="4" t="n"/>
      <c r="R28" s="7">
        <f>IF(Q28="","",IFERROR(VLOOKUP(Q28,'Apoio e Instruções'!$H$5:$I$8,2,FALSE),0))</f>
        <v/>
      </c>
      <c r="S28" s="6">
        <f>IF(OR(P28="",R28=""),"",MAX(0,P28*R28))</f>
        <v/>
      </c>
      <c r="T28" s="6">
        <f>IF(P28="","",P28-S28)</f>
        <v/>
      </c>
      <c r="U28" s="7">
        <f>IFERROR(IF(H28="","",T28/H28),"")</f>
        <v/>
      </c>
      <c r="V28" s="8">
        <f>IF(T28="","",IF(T28&gt;=0,"Lucro","Prejuízo"))</f>
        <v/>
      </c>
    </row>
    <row r="29">
      <c r="A29" s="2" t="n"/>
      <c r="B29" s="3" t="n"/>
      <c r="C29" s="4" t="n"/>
      <c r="D29" s="4" t="n"/>
      <c r="E29" s="3" t="n"/>
      <c r="F29" s="5" t="n"/>
      <c r="G29" s="5" t="n"/>
      <c r="H29" s="6">
        <f>IF(F29="","",F29-G29)</f>
        <v/>
      </c>
      <c r="I29" s="5" t="n"/>
      <c r="J29" s="6">
        <f>IF(H29="","",H29-I29)</f>
        <v/>
      </c>
      <c r="K29" s="5" t="n"/>
      <c r="L29" s="5" t="n"/>
      <c r="M29" s="5" t="n"/>
      <c r="N29" s="5" t="n"/>
      <c r="O29" s="6">
        <f>IF(COUNTA(K29:N29)=0,"",SUM(K29:N29))</f>
        <v/>
      </c>
      <c r="P29" s="6">
        <f>IF(OR(J29="",O29=""),"",J29-O29)</f>
        <v/>
      </c>
      <c r="Q29" s="4" t="n"/>
      <c r="R29" s="7">
        <f>IF(Q29="","",IFERROR(VLOOKUP(Q29,'Apoio e Instruções'!$H$5:$I$8,2,FALSE),0))</f>
        <v/>
      </c>
      <c r="S29" s="6">
        <f>IF(OR(P29="",R29=""),"",MAX(0,P29*R29))</f>
        <v/>
      </c>
      <c r="T29" s="6">
        <f>IF(P29="","",P29-S29)</f>
        <v/>
      </c>
      <c r="U29" s="7">
        <f>IFERROR(IF(H29="","",T29/H29),"")</f>
        <v/>
      </c>
      <c r="V29" s="8">
        <f>IF(T29="","",IF(T29&gt;=0,"Lucro","Prejuízo"))</f>
        <v/>
      </c>
    </row>
    <row r="30">
      <c r="A30" s="2" t="n"/>
      <c r="B30" s="3" t="n"/>
      <c r="C30" s="4" t="n"/>
      <c r="D30" s="4" t="n"/>
      <c r="E30" s="3" t="n"/>
      <c r="F30" s="5" t="n"/>
      <c r="G30" s="5" t="n"/>
      <c r="H30" s="6">
        <f>IF(F30="","",F30-G30)</f>
        <v/>
      </c>
      <c r="I30" s="5" t="n"/>
      <c r="J30" s="6">
        <f>IF(H30="","",H30-I30)</f>
        <v/>
      </c>
      <c r="K30" s="5" t="n"/>
      <c r="L30" s="5" t="n"/>
      <c r="M30" s="5" t="n"/>
      <c r="N30" s="5" t="n"/>
      <c r="O30" s="6">
        <f>IF(COUNTA(K30:N30)=0,"",SUM(K30:N30))</f>
        <v/>
      </c>
      <c r="P30" s="6">
        <f>IF(OR(J30="",O30=""),"",J30-O30)</f>
        <v/>
      </c>
      <c r="Q30" s="4" t="n"/>
      <c r="R30" s="7">
        <f>IF(Q30="","",IFERROR(VLOOKUP(Q30,'Apoio e Instruções'!$H$5:$I$8,2,FALSE),0))</f>
        <v/>
      </c>
      <c r="S30" s="6">
        <f>IF(OR(P30="",R30=""),"",MAX(0,P30*R30))</f>
        <v/>
      </c>
      <c r="T30" s="6">
        <f>IF(P30="","",P30-S30)</f>
        <v/>
      </c>
      <c r="U30" s="7">
        <f>IFERROR(IF(H30="","",T30/H30),"")</f>
        <v/>
      </c>
      <c r="V30" s="8">
        <f>IF(T30="","",IF(T30&gt;=0,"Lucro","Prejuízo"))</f>
        <v/>
      </c>
    </row>
    <row r="31">
      <c r="A31" s="2" t="n"/>
      <c r="B31" s="3" t="n"/>
      <c r="C31" s="4" t="n"/>
      <c r="D31" s="4" t="n"/>
      <c r="E31" s="3" t="n"/>
      <c r="F31" s="5" t="n"/>
      <c r="G31" s="5" t="n"/>
      <c r="H31" s="6">
        <f>IF(F31="","",F31-G31)</f>
        <v/>
      </c>
      <c r="I31" s="5" t="n"/>
      <c r="J31" s="6">
        <f>IF(H31="","",H31-I31)</f>
        <v/>
      </c>
      <c r="K31" s="5" t="n"/>
      <c r="L31" s="5" t="n"/>
      <c r="M31" s="5" t="n"/>
      <c r="N31" s="5" t="n"/>
      <c r="O31" s="6">
        <f>IF(COUNTA(K31:N31)=0,"",SUM(K31:N31))</f>
        <v/>
      </c>
      <c r="P31" s="6">
        <f>IF(OR(J31="",O31=""),"",J31-O31)</f>
        <v/>
      </c>
      <c r="Q31" s="4" t="n"/>
      <c r="R31" s="7">
        <f>IF(Q31="","",IFERROR(VLOOKUP(Q31,'Apoio e Instruções'!$H$5:$I$8,2,FALSE),0))</f>
        <v/>
      </c>
      <c r="S31" s="6">
        <f>IF(OR(P31="",R31=""),"",MAX(0,P31*R31))</f>
        <v/>
      </c>
      <c r="T31" s="6">
        <f>IF(P31="","",P31-S31)</f>
        <v/>
      </c>
      <c r="U31" s="7">
        <f>IFERROR(IF(H31="","",T31/H31),"")</f>
        <v/>
      </c>
      <c r="V31" s="8">
        <f>IF(T31="","",IF(T31&gt;=0,"Lucro","Prejuízo"))</f>
        <v/>
      </c>
    </row>
    <row r="32">
      <c r="A32" s="2" t="n"/>
      <c r="B32" s="3" t="n"/>
      <c r="C32" s="4" t="n"/>
      <c r="D32" s="4" t="n"/>
      <c r="E32" s="3" t="n"/>
      <c r="F32" s="5" t="n"/>
      <c r="G32" s="5" t="n"/>
      <c r="H32" s="6">
        <f>IF(F32="","",F32-G32)</f>
        <v/>
      </c>
      <c r="I32" s="5" t="n"/>
      <c r="J32" s="6">
        <f>IF(H32="","",H32-I32)</f>
        <v/>
      </c>
      <c r="K32" s="5" t="n"/>
      <c r="L32" s="5" t="n"/>
      <c r="M32" s="5" t="n"/>
      <c r="N32" s="5" t="n"/>
      <c r="O32" s="6">
        <f>IF(COUNTA(K32:N32)=0,"",SUM(K32:N32))</f>
        <v/>
      </c>
      <c r="P32" s="6">
        <f>IF(OR(J32="",O32=""),"",J32-O32)</f>
        <v/>
      </c>
      <c r="Q32" s="4" t="n"/>
      <c r="R32" s="7">
        <f>IF(Q32="","",IFERROR(VLOOKUP(Q32,'Apoio e Instruções'!$H$5:$I$8,2,FALSE),0))</f>
        <v/>
      </c>
      <c r="S32" s="6">
        <f>IF(OR(P32="",R32=""),"",MAX(0,P32*R32))</f>
        <v/>
      </c>
      <c r="T32" s="6">
        <f>IF(P32="","",P32-S32)</f>
        <v/>
      </c>
      <c r="U32" s="7">
        <f>IFERROR(IF(H32="","",T32/H32),"")</f>
        <v/>
      </c>
      <c r="V32" s="8">
        <f>IF(T32="","",IF(T32&gt;=0,"Lucro","Prejuízo"))</f>
        <v/>
      </c>
    </row>
    <row r="33">
      <c r="A33" s="2" t="n"/>
      <c r="B33" s="3" t="n"/>
      <c r="C33" s="4" t="n"/>
      <c r="D33" s="4" t="n"/>
      <c r="E33" s="3" t="n"/>
      <c r="F33" s="5" t="n"/>
      <c r="G33" s="5" t="n"/>
      <c r="H33" s="6">
        <f>IF(F33="","",F33-G33)</f>
        <v/>
      </c>
      <c r="I33" s="5" t="n"/>
      <c r="J33" s="6">
        <f>IF(H33="","",H33-I33)</f>
        <v/>
      </c>
      <c r="K33" s="5" t="n"/>
      <c r="L33" s="5" t="n"/>
      <c r="M33" s="5" t="n"/>
      <c r="N33" s="5" t="n"/>
      <c r="O33" s="6">
        <f>IF(COUNTA(K33:N33)=0,"",SUM(K33:N33))</f>
        <v/>
      </c>
      <c r="P33" s="6">
        <f>IF(OR(J33="",O33=""),"",J33-O33)</f>
        <v/>
      </c>
      <c r="Q33" s="4" t="n"/>
      <c r="R33" s="7">
        <f>IF(Q33="","",IFERROR(VLOOKUP(Q33,'Apoio e Instruções'!$H$5:$I$8,2,FALSE),0))</f>
        <v/>
      </c>
      <c r="S33" s="6">
        <f>IF(OR(P33="",R33=""),"",MAX(0,P33*R33))</f>
        <v/>
      </c>
      <c r="T33" s="6">
        <f>IF(P33="","",P33-S33)</f>
        <v/>
      </c>
      <c r="U33" s="7">
        <f>IFERROR(IF(H33="","",T33/H33),"")</f>
        <v/>
      </c>
      <c r="V33" s="8">
        <f>IF(T33="","",IF(T33&gt;=0,"Lucro","Prejuízo"))</f>
        <v/>
      </c>
    </row>
    <row r="34">
      <c r="A34" s="2" t="n"/>
      <c r="B34" s="3" t="n"/>
      <c r="C34" s="4" t="n"/>
      <c r="D34" s="4" t="n"/>
      <c r="E34" s="3" t="n"/>
      <c r="F34" s="5" t="n"/>
      <c r="G34" s="5" t="n"/>
      <c r="H34" s="6">
        <f>IF(F34="","",F34-G34)</f>
        <v/>
      </c>
      <c r="I34" s="5" t="n"/>
      <c r="J34" s="6">
        <f>IF(H34="","",H34-I34)</f>
        <v/>
      </c>
      <c r="K34" s="5" t="n"/>
      <c r="L34" s="5" t="n"/>
      <c r="M34" s="5" t="n"/>
      <c r="N34" s="5" t="n"/>
      <c r="O34" s="6">
        <f>IF(COUNTA(K34:N34)=0,"",SUM(K34:N34))</f>
        <v/>
      </c>
      <c r="P34" s="6">
        <f>IF(OR(J34="",O34=""),"",J34-O34)</f>
        <v/>
      </c>
      <c r="Q34" s="4" t="n"/>
      <c r="R34" s="7">
        <f>IF(Q34="","",IFERROR(VLOOKUP(Q34,'Apoio e Instruções'!$H$5:$I$8,2,FALSE),0))</f>
        <v/>
      </c>
      <c r="S34" s="6">
        <f>IF(OR(P34="",R34=""),"",MAX(0,P34*R34))</f>
        <v/>
      </c>
      <c r="T34" s="6">
        <f>IF(P34="","",P34-S34)</f>
        <v/>
      </c>
      <c r="U34" s="7">
        <f>IFERROR(IF(H34="","",T34/H34),"")</f>
        <v/>
      </c>
      <c r="V34" s="8">
        <f>IF(T34="","",IF(T34&gt;=0,"Lucro","Prejuízo"))</f>
        <v/>
      </c>
    </row>
    <row r="35">
      <c r="A35" s="2" t="n"/>
      <c r="B35" s="3" t="n"/>
      <c r="C35" s="4" t="n"/>
      <c r="D35" s="4" t="n"/>
      <c r="E35" s="3" t="n"/>
      <c r="F35" s="5" t="n"/>
      <c r="G35" s="5" t="n"/>
      <c r="H35" s="6">
        <f>IF(F35="","",F35-G35)</f>
        <v/>
      </c>
      <c r="I35" s="5" t="n"/>
      <c r="J35" s="6">
        <f>IF(H35="","",H35-I35)</f>
        <v/>
      </c>
      <c r="K35" s="5" t="n"/>
      <c r="L35" s="5" t="n"/>
      <c r="M35" s="5" t="n"/>
      <c r="N35" s="5" t="n"/>
      <c r="O35" s="6">
        <f>IF(COUNTA(K35:N35)=0,"",SUM(K35:N35))</f>
        <v/>
      </c>
      <c r="P35" s="6">
        <f>IF(OR(J35="",O35=""),"",J35-O35)</f>
        <v/>
      </c>
      <c r="Q35" s="4" t="n"/>
      <c r="R35" s="7">
        <f>IF(Q35="","",IFERROR(VLOOKUP(Q35,'Apoio e Instruções'!$H$5:$I$8,2,FALSE),0))</f>
        <v/>
      </c>
      <c r="S35" s="6">
        <f>IF(OR(P35="",R35=""),"",MAX(0,P35*R35))</f>
        <v/>
      </c>
      <c r="T35" s="6">
        <f>IF(P35="","",P35-S35)</f>
        <v/>
      </c>
      <c r="U35" s="7">
        <f>IFERROR(IF(H35="","",T35/H35),"")</f>
        <v/>
      </c>
      <c r="V35" s="8">
        <f>IF(T35="","",IF(T35&gt;=0,"Lucro","Prejuízo"))</f>
        <v/>
      </c>
    </row>
    <row r="36">
      <c r="A36" s="2" t="n"/>
      <c r="B36" s="3" t="n"/>
      <c r="C36" s="4" t="n"/>
      <c r="D36" s="4" t="n"/>
      <c r="E36" s="3" t="n"/>
      <c r="F36" s="5" t="n"/>
      <c r="G36" s="5" t="n"/>
      <c r="H36" s="6">
        <f>IF(F36="","",F36-G36)</f>
        <v/>
      </c>
      <c r="I36" s="5" t="n"/>
      <c r="J36" s="6">
        <f>IF(H36="","",H36-I36)</f>
        <v/>
      </c>
      <c r="K36" s="5" t="n"/>
      <c r="L36" s="5" t="n"/>
      <c r="M36" s="5" t="n"/>
      <c r="N36" s="5" t="n"/>
      <c r="O36" s="6">
        <f>IF(COUNTA(K36:N36)=0,"",SUM(K36:N36))</f>
        <v/>
      </c>
      <c r="P36" s="6">
        <f>IF(OR(J36="",O36=""),"",J36-O36)</f>
        <v/>
      </c>
      <c r="Q36" s="4" t="n"/>
      <c r="R36" s="7">
        <f>IF(Q36="","",IFERROR(VLOOKUP(Q36,'Apoio e Instruções'!$H$5:$I$8,2,FALSE),0))</f>
        <v/>
      </c>
      <c r="S36" s="6">
        <f>IF(OR(P36="",R36=""),"",MAX(0,P36*R36))</f>
        <v/>
      </c>
      <c r="T36" s="6">
        <f>IF(P36="","",P36-S36)</f>
        <v/>
      </c>
      <c r="U36" s="7">
        <f>IFERROR(IF(H36="","",T36/H36),"")</f>
        <v/>
      </c>
      <c r="V36" s="8">
        <f>IF(T36="","",IF(T36&gt;=0,"Lucro","Prejuízo"))</f>
        <v/>
      </c>
    </row>
    <row r="37">
      <c r="A37" s="2" t="n"/>
      <c r="B37" s="3" t="n"/>
      <c r="C37" s="4" t="n"/>
      <c r="D37" s="4" t="n"/>
      <c r="E37" s="3" t="n"/>
      <c r="F37" s="5" t="n"/>
      <c r="G37" s="5" t="n"/>
      <c r="H37" s="6">
        <f>IF(F37="","",F37-G37)</f>
        <v/>
      </c>
      <c r="I37" s="5" t="n"/>
      <c r="J37" s="6">
        <f>IF(H37="","",H37-I37)</f>
        <v/>
      </c>
      <c r="K37" s="5" t="n"/>
      <c r="L37" s="5" t="n"/>
      <c r="M37" s="5" t="n"/>
      <c r="N37" s="5" t="n"/>
      <c r="O37" s="6">
        <f>IF(COUNTA(K37:N37)=0,"",SUM(K37:N37))</f>
        <v/>
      </c>
      <c r="P37" s="6">
        <f>IF(OR(J37="",O37=""),"",J37-O37)</f>
        <v/>
      </c>
      <c r="Q37" s="4" t="n"/>
      <c r="R37" s="7">
        <f>IF(Q37="","",IFERROR(VLOOKUP(Q37,'Apoio e Instruções'!$H$5:$I$8,2,FALSE),0))</f>
        <v/>
      </c>
      <c r="S37" s="6">
        <f>IF(OR(P37="",R37=""),"",MAX(0,P37*R37))</f>
        <v/>
      </c>
      <c r="T37" s="6">
        <f>IF(P37="","",P37-S37)</f>
        <v/>
      </c>
      <c r="U37" s="7">
        <f>IFERROR(IF(H37="","",T37/H37),"")</f>
        <v/>
      </c>
      <c r="V37" s="8">
        <f>IF(T37="","",IF(T37&gt;=0,"Lucro","Prejuízo"))</f>
        <v/>
      </c>
    </row>
    <row r="38">
      <c r="A38" s="2" t="n"/>
      <c r="B38" s="3" t="n"/>
      <c r="C38" s="4" t="n"/>
      <c r="D38" s="4" t="n"/>
      <c r="E38" s="3" t="n"/>
      <c r="F38" s="5" t="n"/>
      <c r="G38" s="5" t="n"/>
      <c r="H38" s="6">
        <f>IF(F38="","",F38-G38)</f>
        <v/>
      </c>
      <c r="I38" s="5" t="n"/>
      <c r="J38" s="6">
        <f>IF(H38="","",H38-I38)</f>
        <v/>
      </c>
      <c r="K38" s="5" t="n"/>
      <c r="L38" s="5" t="n"/>
      <c r="M38" s="5" t="n"/>
      <c r="N38" s="5" t="n"/>
      <c r="O38" s="6">
        <f>IF(COUNTA(K38:N38)=0,"",SUM(K38:N38))</f>
        <v/>
      </c>
      <c r="P38" s="6">
        <f>IF(OR(J38="",O38=""),"",J38-O38)</f>
        <v/>
      </c>
      <c r="Q38" s="4" t="n"/>
      <c r="R38" s="7">
        <f>IF(Q38="","",IFERROR(VLOOKUP(Q38,'Apoio e Instruções'!$H$5:$I$8,2,FALSE),0))</f>
        <v/>
      </c>
      <c r="S38" s="6">
        <f>IF(OR(P38="",R38=""),"",MAX(0,P38*R38))</f>
        <v/>
      </c>
      <c r="T38" s="6">
        <f>IF(P38="","",P38-S38)</f>
        <v/>
      </c>
      <c r="U38" s="7">
        <f>IFERROR(IF(H38="","",T38/H38),"")</f>
        <v/>
      </c>
      <c r="V38" s="8">
        <f>IF(T38="","",IF(T38&gt;=0,"Lucro","Prejuízo"))</f>
        <v/>
      </c>
    </row>
    <row r="39">
      <c r="A39" s="2" t="n"/>
      <c r="B39" s="3" t="n"/>
      <c r="C39" s="4" t="n"/>
      <c r="D39" s="4" t="n"/>
      <c r="E39" s="3" t="n"/>
      <c r="F39" s="5" t="n"/>
      <c r="G39" s="5" t="n"/>
      <c r="H39" s="6">
        <f>IF(F39="","",F39-G39)</f>
        <v/>
      </c>
      <c r="I39" s="5" t="n"/>
      <c r="J39" s="6">
        <f>IF(H39="","",H39-I39)</f>
        <v/>
      </c>
      <c r="K39" s="5" t="n"/>
      <c r="L39" s="5" t="n"/>
      <c r="M39" s="5" t="n"/>
      <c r="N39" s="5" t="n"/>
      <c r="O39" s="6">
        <f>IF(COUNTA(K39:N39)=0,"",SUM(K39:N39))</f>
        <v/>
      </c>
      <c r="P39" s="6">
        <f>IF(OR(J39="",O39=""),"",J39-O39)</f>
        <v/>
      </c>
      <c r="Q39" s="4" t="n"/>
      <c r="R39" s="7">
        <f>IF(Q39="","",IFERROR(VLOOKUP(Q39,'Apoio e Instruções'!$H$5:$I$8,2,FALSE),0))</f>
        <v/>
      </c>
      <c r="S39" s="6">
        <f>IF(OR(P39="",R39=""),"",MAX(0,P39*R39))</f>
        <v/>
      </c>
      <c r="T39" s="6">
        <f>IF(P39="","",P39-S39)</f>
        <v/>
      </c>
      <c r="U39" s="7">
        <f>IFERROR(IF(H39="","",T39/H39),"")</f>
        <v/>
      </c>
      <c r="V39" s="8">
        <f>IF(T39="","",IF(T39&gt;=0,"Lucro","Prejuízo"))</f>
        <v/>
      </c>
    </row>
    <row r="40">
      <c r="A40" s="2" t="n"/>
      <c r="B40" s="3" t="n"/>
      <c r="C40" s="4" t="n"/>
      <c r="D40" s="4" t="n"/>
      <c r="E40" s="3" t="n"/>
      <c r="F40" s="5" t="n"/>
      <c r="G40" s="5" t="n"/>
      <c r="H40" s="6">
        <f>IF(F40="","",F40-G40)</f>
        <v/>
      </c>
      <c r="I40" s="5" t="n"/>
      <c r="J40" s="6">
        <f>IF(H40="","",H40-I40)</f>
        <v/>
      </c>
      <c r="K40" s="5" t="n"/>
      <c r="L40" s="5" t="n"/>
      <c r="M40" s="5" t="n"/>
      <c r="N40" s="5" t="n"/>
      <c r="O40" s="6">
        <f>IF(COUNTA(K40:N40)=0,"",SUM(K40:N40))</f>
        <v/>
      </c>
      <c r="P40" s="6">
        <f>IF(OR(J40="",O40=""),"",J40-O40)</f>
        <v/>
      </c>
      <c r="Q40" s="4" t="n"/>
      <c r="R40" s="7">
        <f>IF(Q40="","",IFERROR(VLOOKUP(Q40,'Apoio e Instruções'!$H$5:$I$8,2,FALSE),0))</f>
        <v/>
      </c>
      <c r="S40" s="6">
        <f>IF(OR(P40="",R40=""),"",MAX(0,P40*R40))</f>
        <v/>
      </c>
      <c r="T40" s="6">
        <f>IF(P40="","",P40-S40)</f>
        <v/>
      </c>
      <c r="U40" s="7">
        <f>IFERROR(IF(H40="","",T40/H40),"")</f>
        <v/>
      </c>
      <c r="V40" s="8">
        <f>IF(T40="","",IF(T40&gt;=0,"Lucro","Prejuízo"))</f>
        <v/>
      </c>
    </row>
    <row r="41">
      <c r="A41" s="2" t="n"/>
      <c r="B41" s="3" t="n"/>
      <c r="C41" s="4" t="n"/>
      <c r="D41" s="4" t="n"/>
      <c r="E41" s="3" t="n"/>
      <c r="F41" s="5" t="n"/>
      <c r="G41" s="5" t="n"/>
      <c r="H41" s="6">
        <f>IF(F41="","",F41-G41)</f>
        <v/>
      </c>
      <c r="I41" s="5" t="n"/>
      <c r="J41" s="6">
        <f>IF(H41="","",H41-I41)</f>
        <v/>
      </c>
      <c r="K41" s="5" t="n"/>
      <c r="L41" s="5" t="n"/>
      <c r="M41" s="5" t="n"/>
      <c r="N41" s="5" t="n"/>
      <c r="O41" s="6">
        <f>IF(COUNTA(K41:N41)=0,"",SUM(K41:N41))</f>
        <v/>
      </c>
      <c r="P41" s="6">
        <f>IF(OR(J41="",O41=""),"",J41-O41)</f>
        <v/>
      </c>
      <c r="Q41" s="4" t="n"/>
      <c r="R41" s="7">
        <f>IF(Q41="","",IFERROR(VLOOKUP(Q41,'Apoio e Instruções'!$H$5:$I$8,2,FALSE),0))</f>
        <v/>
      </c>
      <c r="S41" s="6">
        <f>IF(OR(P41="",R41=""),"",MAX(0,P41*R41))</f>
        <v/>
      </c>
      <c r="T41" s="6">
        <f>IF(P41="","",P41-S41)</f>
        <v/>
      </c>
      <c r="U41" s="7">
        <f>IFERROR(IF(H41="","",T41/H41),"")</f>
        <v/>
      </c>
      <c r="V41" s="8">
        <f>IF(T41="","",IF(T41&gt;=0,"Lucro","Prejuízo"))</f>
        <v/>
      </c>
    </row>
    <row r="42">
      <c r="A42" s="2" t="n"/>
      <c r="B42" s="3" t="n"/>
      <c r="C42" s="4" t="n"/>
      <c r="D42" s="4" t="n"/>
      <c r="E42" s="3" t="n"/>
      <c r="F42" s="5" t="n"/>
      <c r="G42" s="5" t="n"/>
      <c r="H42" s="6">
        <f>IF(F42="","",F42-G42)</f>
        <v/>
      </c>
      <c r="I42" s="5" t="n"/>
      <c r="J42" s="6">
        <f>IF(H42="","",H42-I42)</f>
        <v/>
      </c>
      <c r="K42" s="5" t="n"/>
      <c r="L42" s="5" t="n"/>
      <c r="M42" s="5" t="n"/>
      <c r="N42" s="5" t="n"/>
      <c r="O42" s="6">
        <f>IF(COUNTA(K42:N42)=0,"",SUM(K42:N42))</f>
        <v/>
      </c>
      <c r="P42" s="6">
        <f>IF(OR(J42="",O42=""),"",J42-O42)</f>
        <v/>
      </c>
      <c r="Q42" s="4" t="n"/>
      <c r="R42" s="7">
        <f>IF(Q42="","",IFERROR(VLOOKUP(Q42,'Apoio e Instruções'!$H$5:$I$8,2,FALSE),0))</f>
        <v/>
      </c>
      <c r="S42" s="6">
        <f>IF(OR(P42="",R42=""),"",MAX(0,P42*R42))</f>
        <v/>
      </c>
      <c r="T42" s="6">
        <f>IF(P42="","",P42-S42)</f>
        <v/>
      </c>
      <c r="U42" s="7">
        <f>IFERROR(IF(H42="","",T42/H42),"")</f>
        <v/>
      </c>
      <c r="V42" s="8">
        <f>IF(T42="","",IF(T42&gt;=0,"Lucro","Prejuízo"))</f>
        <v/>
      </c>
    </row>
    <row r="43">
      <c r="A43" s="2" t="n"/>
      <c r="B43" s="3" t="n"/>
      <c r="C43" s="4" t="n"/>
      <c r="D43" s="4" t="n"/>
      <c r="E43" s="3" t="n"/>
      <c r="F43" s="5" t="n"/>
      <c r="G43" s="5" t="n"/>
      <c r="H43" s="6">
        <f>IF(F43="","",F43-G43)</f>
        <v/>
      </c>
      <c r="I43" s="5" t="n"/>
      <c r="J43" s="6">
        <f>IF(H43="","",H43-I43)</f>
        <v/>
      </c>
      <c r="K43" s="5" t="n"/>
      <c r="L43" s="5" t="n"/>
      <c r="M43" s="5" t="n"/>
      <c r="N43" s="5" t="n"/>
      <c r="O43" s="6">
        <f>IF(COUNTA(K43:N43)=0,"",SUM(K43:N43))</f>
        <v/>
      </c>
      <c r="P43" s="6">
        <f>IF(OR(J43="",O43=""),"",J43-O43)</f>
        <v/>
      </c>
      <c r="Q43" s="4" t="n"/>
      <c r="R43" s="7">
        <f>IF(Q43="","",IFERROR(VLOOKUP(Q43,'Apoio e Instruções'!$H$5:$I$8,2,FALSE),0))</f>
        <v/>
      </c>
      <c r="S43" s="6">
        <f>IF(OR(P43="",R43=""),"",MAX(0,P43*R43))</f>
        <v/>
      </c>
      <c r="T43" s="6">
        <f>IF(P43="","",P43-S43)</f>
        <v/>
      </c>
      <c r="U43" s="7">
        <f>IFERROR(IF(H43="","",T43/H43),"")</f>
        <v/>
      </c>
      <c r="V43" s="8">
        <f>IF(T43="","",IF(T43&gt;=0,"Lucro","Prejuízo"))</f>
        <v/>
      </c>
    </row>
    <row r="44">
      <c r="A44" s="2" t="n"/>
      <c r="B44" s="3" t="n"/>
      <c r="C44" s="4" t="n"/>
      <c r="D44" s="4" t="n"/>
      <c r="E44" s="3" t="n"/>
      <c r="F44" s="5" t="n"/>
      <c r="G44" s="5" t="n"/>
      <c r="H44" s="6">
        <f>IF(F44="","",F44-G44)</f>
        <v/>
      </c>
      <c r="I44" s="5" t="n"/>
      <c r="J44" s="6">
        <f>IF(H44="","",H44-I44)</f>
        <v/>
      </c>
      <c r="K44" s="5" t="n"/>
      <c r="L44" s="5" t="n"/>
      <c r="M44" s="5" t="n"/>
      <c r="N44" s="5" t="n"/>
      <c r="O44" s="6">
        <f>IF(COUNTA(K44:N44)=0,"",SUM(K44:N44))</f>
        <v/>
      </c>
      <c r="P44" s="6">
        <f>IF(OR(J44="",O44=""),"",J44-O44)</f>
        <v/>
      </c>
      <c r="Q44" s="4" t="n"/>
      <c r="R44" s="7">
        <f>IF(Q44="","",IFERROR(VLOOKUP(Q44,'Apoio e Instruções'!$H$5:$I$8,2,FALSE),0))</f>
        <v/>
      </c>
      <c r="S44" s="6">
        <f>IF(OR(P44="",R44=""),"",MAX(0,P44*R44))</f>
        <v/>
      </c>
      <c r="T44" s="6">
        <f>IF(P44="","",P44-S44)</f>
        <v/>
      </c>
      <c r="U44" s="7">
        <f>IFERROR(IF(H44="","",T44/H44),"")</f>
        <v/>
      </c>
      <c r="V44" s="8">
        <f>IF(T44="","",IF(T44&gt;=0,"Lucro","Prejuízo"))</f>
        <v/>
      </c>
    </row>
    <row r="45">
      <c r="A45" s="2" t="n"/>
      <c r="B45" s="3" t="n"/>
      <c r="C45" s="4" t="n"/>
      <c r="D45" s="4" t="n"/>
      <c r="E45" s="3" t="n"/>
      <c r="F45" s="5" t="n"/>
      <c r="G45" s="5" t="n"/>
      <c r="H45" s="6">
        <f>IF(F45="","",F45-G45)</f>
        <v/>
      </c>
      <c r="I45" s="5" t="n"/>
      <c r="J45" s="6">
        <f>IF(H45="","",H45-I45)</f>
        <v/>
      </c>
      <c r="K45" s="5" t="n"/>
      <c r="L45" s="5" t="n"/>
      <c r="M45" s="5" t="n"/>
      <c r="N45" s="5" t="n"/>
      <c r="O45" s="6">
        <f>IF(COUNTA(K45:N45)=0,"",SUM(K45:N45))</f>
        <v/>
      </c>
      <c r="P45" s="6">
        <f>IF(OR(J45="",O45=""),"",J45-O45)</f>
        <v/>
      </c>
      <c r="Q45" s="4" t="n"/>
      <c r="R45" s="7">
        <f>IF(Q45="","",IFERROR(VLOOKUP(Q45,'Apoio e Instruções'!$H$5:$I$8,2,FALSE),0))</f>
        <v/>
      </c>
      <c r="S45" s="6">
        <f>IF(OR(P45="",R45=""),"",MAX(0,P45*R45))</f>
        <v/>
      </c>
      <c r="T45" s="6">
        <f>IF(P45="","",P45-S45)</f>
        <v/>
      </c>
      <c r="U45" s="7">
        <f>IFERROR(IF(H45="","",T45/H45),"")</f>
        <v/>
      </c>
      <c r="V45" s="8">
        <f>IF(T45="","",IF(T45&gt;=0,"Lucro","Prejuízo"))</f>
        <v/>
      </c>
    </row>
    <row r="46">
      <c r="A46" s="2" t="n"/>
      <c r="B46" s="3" t="n"/>
      <c r="C46" s="4" t="n"/>
      <c r="D46" s="4" t="n"/>
      <c r="E46" s="3" t="n"/>
      <c r="F46" s="5" t="n"/>
      <c r="G46" s="5" t="n"/>
      <c r="H46" s="6">
        <f>IF(F46="","",F46-G46)</f>
        <v/>
      </c>
      <c r="I46" s="5" t="n"/>
      <c r="J46" s="6">
        <f>IF(H46="","",H46-I46)</f>
        <v/>
      </c>
      <c r="K46" s="5" t="n"/>
      <c r="L46" s="5" t="n"/>
      <c r="M46" s="5" t="n"/>
      <c r="N46" s="5" t="n"/>
      <c r="O46" s="6">
        <f>IF(COUNTA(K46:N46)=0,"",SUM(K46:N46))</f>
        <v/>
      </c>
      <c r="P46" s="6">
        <f>IF(OR(J46="",O46=""),"",J46-O46)</f>
        <v/>
      </c>
      <c r="Q46" s="4" t="n"/>
      <c r="R46" s="7">
        <f>IF(Q46="","",IFERROR(VLOOKUP(Q46,'Apoio e Instruções'!$H$5:$I$8,2,FALSE),0))</f>
        <v/>
      </c>
      <c r="S46" s="6">
        <f>IF(OR(P46="",R46=""),"",MAX(0,P46*R46))</f>
        <v/>
      </c>
      <c r="T46" s="6">
        <f>IF(P46="","",P46-S46)</f>
        <v/>
      </c>
      <c r="U46" s="7">
        <f>IFERROR(IF(H46="","",T46/H46),"")</f>
        <v/>
      </c>
      <c r="V46" s="8">
        <f>IF(T46="","",IF(T46&gt;=0,"Lucro","Prejuízo"))</f>
        <v/>
      </c>
    </row>
    <row r="47">
      <c r="A47" s="2" t="n"/>
      <c r="B47" s="3" t="n"/>
      <c r="C47" s="4" t="n"/>
      <c r="D47" s="4" t="n"/>
      <c r="E47" s="3" t="n"/>
      <c r="F47" s="5" t="n"/>
      <c r="G47" s="5" t="n"/>
      <c r="H47" s="6">
        <f>IF(F47="","",F47-G47)</f>
        <v/>
      </c>
      <c r="I47" s="5" t="n"/>
      <c r="J47" s="6">
        <f>IF(H47="","",H47-I47)</f>
        <v/>
      </c>
      <c r="K47" s="5" t="n"/>
      <c r="L47" s="5" t="n"/>
      <c r="M47" s="5" t="n"/>
      <c r="N47" s="5" t="n"/>
      <c r="O47" s="6">
        <f>IF(COUNTA(K47:N47)=0,"",SUM(K47:N47))</f>
        <v/>
      </c>
      <c r="P47" s="6">
        <f>IF(OR(J47="",O47=""),"",J47-O47)</f>
        <v/>
      </c>
      <c r="Q47" s="4" t="n"/>
      <c r="R47" s="7">
        <f>IF(Q47="","",IFERROR(VLOOKUP(Q47,'Apoio e Instruções'!$H$5:$I$8,2,FALSE),0))</f>
        <v/>
      </c>
      <c r="S47" s="6">
        <f>IF(OR(P47="",R47=""),"",MAX(0,P47*R47))</f>
        <v/>
      </c>
      <c r="T47" s="6">
        <f>IF(P47="","",P47-S47)</f>
        <v/>
      </c>
      <c r="U47" s="7">
        <f>IFERROR(IF(H47="","",T47/H47),"")</f>
        <v/>
      </c>
      <c r="V47" s="8">
        <f>IF(T47="","",IF(T47&gt;=0,"Lucro","Prejuízo"))</f>
        <v/>
      </c>
    </row>
    <row r="48">
      <c r="A48" s="2" t="n"/>
      <c r="B48" s="3" t="n"/>
      <c r="C48" s="4" t="n"/>
      <c r="D48" s="4" t="n"/>
      <c r="E48" s="3" t="n"/>
      <c r="F48" s="5" t="n"/>
      <c r="G48" s="5" t="n"/>
      <c r="H48" s="6">
        <f>IF(F48="","",F48-G48)</f>
        <v/>
      </c>
      <c r="I48" s="5" t="n"/>
      <c r="J48" s="6">
        <f>IF(H48="","",H48-I48)</f>
        <v/>
      </c>
      <c r="K48" s="5" t="n"/>
      <c r="L48" s="5" t="n"/>
      <c r="M48" s="5" t="n"/>
      <c r="N48" s="5" t="n"/>
      <c r="O48" s="6">
        <f>IF(COUNTA(K48:N48)=0,"",SUM(K48:N48))</f>
        <v/>
      </c>
      <c r="P48" s="6">
        <f>IF(OR(J48="",O48=""),"",J48-O48)</f>
        <v/>
      </c>
      <c r="Q48" s="4" t="n"/>
      <c r="R48" s="7">
        <f>IF(Q48="","",IFERROR(VLOOKUP(Q48,'Apoio e Instruções'!$H$5:$I$8,2,FALSE),0))</f>
        <v/>
      </c>
      <c r="S48" s="6">
        <f>IF(OR(P48="",R48=""),"",MAX(0,P48*R48))</f>
        <v/>
      </c>
      <c r="T48" s="6">
        <f>IF(P48="","",P48-S48)</f>
        <v/>
      </c>
      <c r="U48" s="7">
        <f>IFERROR(IF(H48="","",T48/H48),"")</f>
        <v/>
      </c>
      <c r="V48" s="8">
        <f>IF(T48="","",IF(T48&gt;=0,"Lucro","Prejuízo"))</f>
        <v/>
      </c>
    </row>
    <row r="49">
      <c r="A49" s="2" t="n"/>
      <c r="B49" s="3" t="n"/>
      <c r="C49" s="4" t="n"/>
      <c r="D49" s="4" t="n"/>
      <c r="E49" s="3" t="n"/>
      <c r="F49" s="5" t="n"/>
      <c r="G49" s="5" t="n"/>
      <c r="H49" s="6">
        <f>IF(F49="","",F49-G49)</f>
        <v/>
      </c>
      <c r="I49" s="5" t="n"/>
      <c r="J49" s="6">
        <f>IF(H49="","",H49-I49)</f>
        <v/>
      </c>
      <c r="K49" s="5" t="n"/>
      <c r="L49" s="5" t="n"/>
      <c r="M49" s="5" t="n"/>
      <c r="N49" s="5" t="n"/>
      <c r="O49" s="6">
        <f>IF(COUNTA(K49:N49)=0,"",SUM(K49:N49))</f>
        <v/>
      </c>
      <c r="P49" s="6">
        <f>IF(OR(J49="",O49=""),"",J49-O49)</f>
        <v/>
      </c>
      <c r="Q49" s="4" t="n"/>
      <c r="R49" s="7">
        <f>IF(Q49="","",IFERROR(VLOOKUP(Q49,'Apoio e Instruções'!$H$5:$I$8,2,FALSE),0))</f>
        <v/>
      </c>
      <c r="S49" s="6">
        <f>IF(OR(P49="",R49=""),"",MAX(0,P49*R49))</f>
        <v/>
      </c>
      <c r="T49" s="6">
        <f>IF(P49="","",P49-S49)</f>
        <v/>
      </c>
      <c r="U49" s="7">
        <f>IFERROR(IF(H49="","",T49/H49),"")</f>
        <v/>
      </c>
      <c r="V49" s="8">
        <f>IF(T49="","",IF(T49&gt;=0,"Lucro","Prejuízo"))</f>
        <v/>
      </c>
    </row>
    <row r="50">
      <c r="A50" s="2" t="n"/>
      <c r="B50" s="3" t="n"/>
      <c r="C50" s="4" t="n"/>
      <c r="D50" s="4" t="n"/>
      <c r="E50" s="3" t="n"/>
      <c r="F50" s="5" t="n"/>
      <c r="G50" s="5" t="n"/>
      <c r="H50" s="6">
        <f>IF(F50="","",F50-G50)</f>
        <v/>
      </c>
      <c r="I50" s="5" t="n"/>
      <c r="J50" s="6">
        <f>IF(H50="","",H50-I50)</f>
        <v/>
      </c>
      <c r="K50" s="5" t="n"/>
      <c r="L50" s="5" t="n"/>
      <c r="M50" s="5" t="n"/>
      <c r="N50" s="5" t="n"/>
      <c r="O50" s="6">
        <f>IF(COUNTA(K50:N50)=0,"",SUM(K50:N50))</f>
        <v/>
      </c>
      <c r="P50" s="6">
        <f>IF(OR(J50="",O50=""),"",J50-O50)</f>
        <v/>
      </c>
      <c r="Q50" s="4" t="n"/>
      <c r="R50" s="7">
        <f>IF(Q50="","",IFERROR(VLOOKUP(Q50,'Apoio e Instruções'!$H$5:$I$8,2,FALSE),0))</f>
        <v/>
      </c>
      <c r="S50" s="6">
        <f>IF(OR(P50="",R50=""),"",MAX(0,P50*R50))</f>
        <v/>
      </c>
      <c r="T50" s="6">
        <f>IF(P50="","",P50-S50)</f>
        <v/>
      </c>
      <c r="U50" s="7">
        <f>IFERROR(IF(H50="","",T50/H50),"")</f>
        <v/>
      </c>
      <c r="V50" s="8">
        <f>IF(T50="","",IF(T50&gt;=0,"Lucro","Prejuízo"))</f>
        <v/>
      </c>
    </row>
    <row r="51">
      <c r="A51" s="2" t="n"/>
      <c r="B51" s="3" t="n"/>
      <c r="C51" s="4" t="n"/>
      <c r="D51" s="4" t="n"/>
      <c r="E51" s="3" t="n"/>
      <c r="F51" s="5" t="n"/>
      <c r="G51" s="5" t="n"/>
      <c r="H51" s="6">
        <f>IF(F51="","",F51-G51)</f>
        <v/>
      </c>
      <c r="I51" s="5" t="n"/>
      <c r="J51" s="6">
        <f>IF(H51="","",H51-I51)</f>
        <v/>
      </c>
      <c r="K51" s="5" t="n"/>
      <c r="L51" s="5" t="n"/>
      <c r="M51" s="5" t="n"/>
      <c r="N51" s="5" t="n"/>
      <c r="O51" s="6">
        <f>IF(COUNTA(K51:N51)=0,"",SUM(K51:N51))</f>
        <v/>
      </c>
      <c r="P51" s="6">
        <f>IF(OR(J51="",O51=""),"",J51-O51)</f>
        <v/>
      </c>
      <c r="Q51" s="4" t="n"/>
      <c r="R51" s="7">
        <f>IF(Q51="","",IFERROR(VLOOKUP(Q51,'Apoio e Instruções'!$H$5:$I$8,2,FALSE),0))</f>
        <v/>
      </c>
      <c r="S51" s="6">
        <f>IF(OR(P51="",R51=""),"",MAX(0,P51*R51))</f>
        <v/>
      </c>
      <c r="T51" s="6">
        <f>IF(P51="","",P51-S51)</f>
        <v/>
      </c>
      <c r="U51" s="7">
        <f>IFERROR(IF(H51="","",T51/H51),"")</f>
        <v/>
      </c>
      <c r="V51" s="8">
        <f>IF(T51="","",IF(T51&gt;=0,"Lucro","Prejuízo"))</f>
        <v/>
      </c>
    </row>
    <row r="52">
      <c r="A52" s="2" t="n"/>
      <c r="B52" s="3" t="n"/>
      <c r="C52" s="4" t="n"/>
      <c r="D52" s="4" t="n"/>
      <c r="E52" s="3" t="n"/>
      <c r="F52" s="5" t="n"/>
      <c r="G52" s="5" t="n"/>
      <c r="H52" s="6">
        <f>IF(F52="","",F52-G52)</f>
        <v/>
      </c>
      <c r="I52" s="5" t="n"/>
      <c r="J52" s="6">
        <f>IF(H52="","",H52-I52)</f>
        <v/>
      </c>
      <c r="K52" s="5" t="n"/>
      <c r="L52" s="5" t="n"/>
      <c r="M52" s="5" t="n"/>
      <c r="N52" s="5" t="n"/>
      <c r="O52" s="6">
        <f>IF(COUNTA(K52:N52)=0,"",SUM(K52:N52))</f>
        <v/>
      </c>
      <c r="P52" s="6">
        <f>IF(OR(J52="",O52=""),"",J52-O52)</f>
        <v/>
      </c>
      <c r="Q52" s="4" t="n"/>
      <c r="R52" s="7">
        <f>IF(Q52="","",IFERROR(VLOOKUP(Q52,'Apoio e Instruções'!$H$5:$I$8,2,FALSE),0))</f>
        <v/>
      </c>
      <c r="S52" s="6">
        <f>IF(OR(P52="",R52=""),"",MAX(0,P52*R52))</f>
        <v/>
      </c>
      <c r="T52" s="6">
        <f>IF(P52="","",P52-S52)</f>
        <v/>
      </c>
      <c r="U52" s="7">
        <f>IFERROR(IF(H52="","",T52/H52),"")</f>
        <v/>
      </c>
      <c r="V52" s="8">
        <f>IF(T52="","",IF(T52&gt;=0,"Lucro","Prejuízo"))</f>
        <v/>
      </c>
    </row>
    <row r="53">
      <c r="A53" s="2" t="n"/>
      <c r="B53" s="3" t="n"/>
      <c r="C53" s="4" t="n"/>
      <c r="D53" s="4" t="n"/>
      <c r="E53" s="3" t="n"/>
      <c r="F53" s="5" t="n"/>
      <c r="G53" s="5" t="n"/>
      <c r="H53" s="6">
        <f>IF(F53="","",F53-G53)</f>
        <v/>
      </c>
      <c r="I53" s="5" t="n"/>
      <c r="J53" s="6">
        <f>IF(H53="","",H53-I53)</f>
        <v/>
      </c>
      <c r="K53" s="5" t="n"/>
      <c r="L53" s="5" t="n"/>
      <c r="M53" s="5" t="n"/>
      <c r="N53" s="5" t="n"/>
      <c r="O53" s="6">
        <f>IF(COUNTA(K53:N53)=0,"",SUM(K53:N53))</f>
        <v/>
      </c>
      <c r="P53" s="6">
        <f>IF(OR(J53="",O53=""),"",J53-O53)</f>
        <v/>
      </c>
      <c r="Q53" s="4" t="n"/>
      <c r="R53" s="7">
        <f>IF(Q53="","",IFERROR(VLOOKUP(Q53,'Apoio e Instruções'!$H$5:$I$8,2,FALSE),0))</f>
        <v/>
      </c>
      <c r="S53" s="6">
        <f>IF(OR(P53="",R53=""),"",MAX(0,P53*R53))</f>
        <v/>
      </c>
      <c r="T53" s="6">
        <f>IF(P53="","",P53-S53)</f>
        <v/>
      </c>
      <c r="U53" s="7">
        <f>IFERROR(IF(H53="","",T53/H53),"")</f>
        <v/>
      </c>
      <c r="V53" s="8">
        <f>IF(T53="","",IF(T53&gt;=0,"Lucro","Prejuízo"))</f>
        <v/>
      </c>
    </row>
    <row r="54">
      <c r="A54" s="2" t="n"/>
      <c r="B54" s="3" t="n"/>
      <c r="C54" s="4" t="n"/>
      <c r="D54" s="4" t="n"/>
      <c r="E54" s="3" t="n"/>
      <c r="F54" s="5" t="n"/>
      <c r="G54" s="5" t="n"/>
      <c r="H54" s="6">
        <f>IF(F54="","",F54-G54)</f>
        <v/>
      </c>
      <c r="I54" s="5" t="n"/>
      <c r="J54" s="6">
        <f>IF(H54="","",H54-I54)</f>
        <v/>
      </c>
      <c r="K54" s="5" t="n"/>
      <c r="L54" s="5" t="n"/>
      <c r="M54" s="5" t="n"/>
      <c r="N54" s="5" t="n"/>
      <c r="O54" s="6">
        <f>IF(COUNTA(K54:N54)=0,"",SUM(K54:N54))</f>
        <v/>
      </c>
      <c r="P54" s="6">
        <f>IF(OR(J54="",O54=""),"",J54-O54)</f>
        <v/>
      </c>
      <c r="Q54" s="4" t="n"/>
      <c r="R54" s="7">
        <f>IF(Q54="","",IFERROR(VLOOKUP(Q54,'Apoio e Instruções'!$H$5:$I$8,2,FALSE),0))</f>
        <v/>
      </c>
      <c r="S54" s="6">
        <f>IF(OR(P54="",R54=""),"",MAX(0,P54*R54))</f>
        <v/>
      </c>
      <c r="T54" s="6">
        <f>IF(P54="","",P54-S54)</f>
        <v/>
      </c>
      <c r="U54" s="7">
        <f>IFERROR(IF(H54="","",T54/H54),"")</f>
        <v/>
      </c>
      <c r="V54" s="8">
        <f>IF(T54="","",IF(T54&gt;=0,"Lucro","Prejuízo"))</f>
        <v/>
      </c>
    </row>
    <row r="55">
      <c r="A55" s="2" t="n"/>
      <c r="B55" s="3" t="n"/>
      <c r="C55" s="4" t="n"/>
      <c r="D55" s="4" t="n"/>
      <c r="E55" s="3" t="n"/>
      <c r="F55" s="5" t="n"/>
      <c r="G55" s="5" t="n"/>
      <c r="H55" s="6">
        <f>IF(F55="","",F55-G55)</f>
        <v/>
      </c>
      <c r="I55" s="5" t="n"/>
      <c r="J55" s="6">
        <f>IF(H55="","",H55-I55)</f>
        <v/>
      </c>
      <c r="K55" s="5" t="n"/>
      <c r="L55" s="5" t="n"/>
      <c r="M55" s="5" t="n"/>
      <c r="N55" s="5" t="n"/>
      <c r="O55" s="6">
        <f>IF(COUNTA(K55:N55)=0,"",SUM(K55:N55))</f>
        <v/>
      </c>
      <c r="P55" s="6">
        <f>IF(OR(J55="",O55=""),"",J55-O55)</f>
        <v/>
      </c>
      <c r="Q55" s="4" t="n"/>
      <c r="R55" s="7">
        <f>IF(Q55="","",IFERROR(VLOOKUP(Q55,'Apoio e Instruções'!$H$5:$I$8,2,FALSE),0))</f>
        <v/>
      </c>
      <c r="S55" s="6">
        <f>IF(OR(P55="",R55=""),"",MAX(0,P55*R55))</f>
        <v/>
      </c>
      <c r="T55" s="6">
        <f>IF(P55="","",P55-S55)</f>
        <v/>
      </c>
      <c r="U55" s="7">
        <f>IFERROR(IF(H55="","",T55/H55),"")</f>
        <v/>
      </c>
      <c r="V55" s="8">
        <f>IF(T55="","",IF(T55&gt;=0,"Lucro","Prejuízo"))</f>
        <v/>
      </c>
    </row>
    <row r="56">
      <c r="A56" s="2" t="n"/>
      <c r="B56" s="3" t="n"/>
      <c r="C56" s="4" t="n"/>
      <c r="D56" s="4" t="n"/>
      <c r="E56" s="3" t="n"/>
      <c r="F56" s="5" t="n"/>
      <c r="G56" s="5" t="n"/>
      <c r="H56" s="6">
        <f>IF(F56="","",F56-G56)</f>
        <v/>
      </c>
      <c r="I56" s="5" t="n"/>
      <c r="J56" s="6">
        <f>IF(H56="","",H56-I56)</f>
        <v/>
      </c>
      <c r="K56" s="5" t="n"/>
      <c r="L56" s="5" t="n"/>
      <c r="M56" s="5" t="n"/>
      <c r="N56" s="5" t="n"/>
      <c r="O56" s="6">
        <f>IF(COUNTA(K56:N56)=0,"",SUM(K56:N56))</f>
        <v/>
      </c>
      <c r="P56" s="6">
        <f>IF(OR(J56="",O56=""),"",J56-O56)</f>
        <v/>
      </c>
      <c r="Q56" s="4" t="n"/>
      <c r="R56" s="7">
        <f>IF(Q56="","",IFERROR(VLOOKUP(Q56,'Apoio e Instruções'!$H$5:$I$8,2,FALSE),0))</f>
        <v/>
      </c>
      <c r="S56" s="6">
        <f>IF(OR(P56="",R56=""),"",MAX(0,P56*R56))</f>
        <v/>
      </c>
      <c r="T56" s="6">
        <f>IF(P56="","",P56-S56)</f>
        <v/>
      </c>
      <c r="U56" s="7">
        <f>IFERROR(IF(H56="","",T56/H56),"")</f>
        <v/>
      </c>
      <c r="V56" s="8">
        <f>IF(T56="","",IF(T56&gt;=0,"Lucro","Prejuízo"))</f>
        <v/>
      </c>
    </row>
    <row r="57">
      <c r="A57" s="2" t="n"/>
      <c r="B57" s="3" t="n"/>
      <c r="C57" s="4" t="n"/>
      <c r="D57" s="4" t="n"/>
      <c r="E57" s="3" t="n"/>
      <c r="F57" s="5" t="n"/>
      <c r="G57" s="5" t="n"/>
      <c r="H57" s="6">
        <f>IF(F57="","",F57-G57)</f>
        <v/>
      </c>
      <c r="I57" s="5" t="n"/>
      <c r="J57" s="6">
        <f>IF(H57="","",H57-I57)</f>
        <v/>
      </c>
      <c r="K57" s="5" t="n"/>
      <c r="L57" s="5" t="n"/>
      <c r="M57" s="5" t="n"/>
      <c r="N57" s="5" t="n"/>
      <c r="O57" s="6">
        <f>IF(COUNTA(K57:N57)=0,"",SUM(K57:N57))</f>
        <v/>
      </c>
      <c r="P57" s="6">
        <f>IF(OR(J57="",O57=""),"",J57-O57)</f>
        <v/>
      </c>
      <c r="Q57" s="4" t="n"/>
      <c r="R57" s="7">
        <f>IF(Q57="","",IFERROR(VLOOKUP(Q57,'Apoio e Instruções'!$H$5:$I$8,2,FALSE),0))</f>
        <v/>
      </c>
      <c r="S57" s="6">
        <f>IF(OR(P57="",R57=""),"",MAX(0,P57*R57))</f>
        <v/>
      </c>
      <c r="T57" s="6">
        <f>IF(P57="","",P57-S57)</f>
        <v/>
      </c>
      <c r="U57" s="7">
        <f>IFERROR(IF(H57="","",T57/H57),"")</f>
        <v/>
      </c>
      <c r="V57" s="8">
        <f>IF(T57="","",IF(T57&gt;=0,"Lucro","Prejuízo"))</f>
        <v/>
      </c>
    </row>
    <row r="58">
      <c r="A58" s="2" t="n"/>
      <c r="B58" s="3" t="n"/>
      <c r="C58" s="4" t="n"/>
      <c r="D58" s="4" t="n"/>
      <c r="E58" s="3" t="n"/>
      <c r="F58" s="5" t="n"/>
      <c r="G58" s="5" t="n"/>
      <c r="H58" s="6">
        <f>IF(F58="","",F58-G58)</f>
        <v/>
      </c>
      <c r="I58" s="5" t="n"/>
      <c r="J58" s="6">
        <f>IF(H58="","",H58-I58)</f>
        <v/>
      </c>
      <c r="K58" s="5" t="n"/>
      <c r="L58" s="5" t="n"/>
      <c r="M58" s="5" t="n"/>
      <c r="N58" s="5" t="n"/>
      <c r="O58" s="6">
        <f>IF(COUNTA(K58:N58)=0,"",SUM(K58:N58))</f>
        <v/>
      </c>
      <c r="P58" s="6">
        <f>IF(OR(J58="",O58=""),"",J58-O58)</f>
        <v/>
      </c>
      <c r="Q58" s="4" t="n"/>
      <c r="R58" s="7">
        <f>IF(Q58="","",IFERROR(VLOOKUP(Q58,'Apoio e Instruções'!$H$5:$I$8,2,FALSE),0))</f>
        <v/>
      </c>
      <c r="S58" s="6">
        <f>IF(OR(P58="",R58=""),"",MAX(0,P58*R58))</f>
        <v/>
      </c>
      <c r="T58" s="6">
        <f>IF(P58="","",P58-S58)</f>
        <v/>
      </c>
      <c r="U58" s="7">
        <f>IFERROR(IF(H58="","",T58/H58),"")</f>
        <v/>
      </c>
      <c r="V58" s="8">
        <f>IF(T58="","",IF(T58&gt;=0,"Lucro","Prejuízo"))</f>
        <v/>
      </c>
    </row>
    <row r="59">
      <c r="A59" s="2" t="n"/>
      <c r="B59" s="3" t="n"/>
      <c r="C59" s="4" t="n"/>
      <c r="D59" s="4" t="n"/>
      <c r="E59" s="3" t="n"/>
      <c r="F59" s="5" t="n"/>
      <c r="G59" s="5" t="n"/>
      <c r="H59" s="6">
        <f>IF(F59="","",F59-G59)</f>
        <v/>
      </c>
      <c r="I59" s="5" t="n"/>
      <c r="J59" s="6">
        <f>IF(H59="","",H59-I59)</f>
        <v/>
      </c>
      <c r="K59" s="5" t="n"/>
      <c r="L59" s="5" t="n"/>
      <c r="M59" s="5" t="n"/>
      <c r="N59" s="5" t="n"/>
      <c r="O59" s="6">
        <f>IF(COUNTA(K59:N59)=0,"",SUM(K59:N59))</f>
        <v/>
      </c>
      <c r="P59" s="6">
        <f>IF(OR(J59="",O59=""),"",J59-O59)</f>
        <v/>
      </c>
      <c r="Q59" s="4" t="n"/>
      <c r="R59" s="7">
        <f>IF(Q59="","",IFERROR(VLOOKUP(Q59,'Apoio e Instruções'!$H$5:$I$8,2,FALSE),0))</f>
        <v/>
      </c>
      <c r="S59" s="6">
        <f>IF(OR(P59="",R59=""),"",MAX(0,P59*R59))</f>
        <v/>
      </c>
      <c r="T59" s="6">
        <f>IF(P59="","",P59-S59)</f>
        <v/>
      </c>
      <c r="U59" s="7">
        <f>IFERROR(IF(H59="","",T59/H59),"")</f>
        <v/>
      </c>
      <c r="V59" s="8">
        <f>IF(T59="","",IF(T59&gt;=0,"Lucro","Prejuízo"))</f>
        <v/>
      </c>
    </row>
    <row r="60">
      <c r="A60" s="2" t="n"/>
      <c r="B60" s="3" t="n"/>
      <c r="C60" s="4" t="n"/>
      <c r="D60" s="4" t="n"/>
      <c r="E60" s="3" t="n"/>
      <c r="F60" s="5" t="n"/>
      <c r="G60" s="5" t="n"/>
      <c r="H60" s="6">
        <f>IF(F60="","",F60-G60)</f>
        <v/>
      </c>
      <c r="I60" s="5" t="n"/>
      <c r="J60" s="6">
        <f>IF(H60="","",H60-I60)</f>
        <v/>
      </c>
      <c r="K60" s="5" t="n"/>
      <c r="L60" s="5" t="n"/>
      <c r="M60" s="5" t="n"/>
      <c r="N60" s="5" t="n"/>
      <c r="O60" s="6">
        <f>IF(COUNTA(K60:N60)=0,"",SUM(K60:N60))</f>
        <v/>
      </c>
      <c r="P60" s="6">
        <f>IF(OR(J60="",O60=""),"",J60-O60)</f>
        <v/>
      </c>
      <c r="Q60" s="4" t="n"/>
      <c r="R60" s="7">
        <f>IF(Q60="","",IFERROR(VLOOKUP(Q60,'Apoio e Instruções'!$H$5:$I$8,2,FALSE),0))</f>
        <v/>
      </c>
      <c r="S60" s="6">
        <f>IF(OR(P60="",R60=""),"",MAX(0,P60*R60))</f>
        <v/>
      </c>
      <c r="T60" s="6">
        <f>IF(P60="","",P60-S60)</f>
        <v/>
      </c>
      <c r="U60" s="7">
        <f>IFERROR(IF(H60="","",T60/H60),"")</f>
        <v/>
      </c>
      <c r="V60" s="8">
        <f>IF(T60="","",IF(T60&gt;=0,"Lucro","Prejuízo"))</f>
        <v/>
      </c>
    </row>
    <row r="61">
      <c r="A61" s="2" t="n"/>
      <c r="B61" s="3" t="n"/>
      <c r="C61" s="4" t="n"/>
      <c r="D61" s="4" t="n"/>
      <c r="E61" s="3" t="n"/>
      <c r="F61" s="5" t="n"/>
      <c r="G61" s="5" t="n"/>
      <c r="H61" s="6">
        <f>IF(F61="","",F61-G61)</f>
        <v/>
      </c>
      <c r="I61" s="5" t="n"/>
      <c r="J61" s="6">
        <f>IF(H61="","",H61-I61)</f>
        <v/>
      </c>
      <c r="K61" s="5" t="n"/>
      <c r="L61" s="5" t="n"/>
      <c r="M61" s="5" t="n"/>
      <c r="N61" s="5" t="n"/>
      <c r="O61" s="6">
        <f>IF(COUNTA(K61:N61)=0,"",SUM(K61:N61))</f>
        <v/>
      </c>
      <c r="P61" s="6">
        <f>IF(OR(J61="",O61=""),"",J61-O61)</f>
        <v/>
      </c>
      <c r="Q61" s="4" t="n"/>
      <c r="R61" s="7">
        <f>IF(Q61="","",IFERROR(VLOOKUP(Q61,'Apoio e Instruções'!$H$5:$I$8,2,FALSE),0))</f>
        <v/>
      </c>
      <c r="S61" s="6">
        <f>IF(OR(P61="",R61=""),"",MAX(0,P61*R61))</f>
        <v/>
      </c>
      <c r="T61" s="6">
        <f>IF(P61="","",P61-S61)</f>
        <v/>
      </c>
      <c r="U61" s="7">
        <f>IFERROR(IF(H61="","",T61/H61),"")</f>
        <v/>
      </c>
      <c r="V61" s="8">
        <f>IF(T61="","",IF(T61&gt;=0,"Lucro","Prejuízo"))</f>
        <v/>
      </c>
    </row>
    <row r="62">
      <c r="A62" s="2" t="n"/>
      <c r="B62" s="3" t="n"/>
      <c r="C62" s="4" t="n"/>
      <c r="D62" s="4" t="n"/>
      <c r="E62" s="3" t="n"/>
      <c r="F62" s="5" t="n"/>
      <c r="G62" s="5" t="n"/>
      <c r="H62" s="6">
        <f>IF(F62="","",F62-G62)</f>
        <v/>
      </c>
      <c r="I62" s="5" t="n"/>
      <c r="J62" s="6">
        <f>IF(H62="","",H62-I62)</f>
        <v/>
      </c>
      <c r="K62" s="5" t="n"/>
      <c r="L62" s="5" t="n"/>
      <c r="M62" s="5" t="n"/>
      <c r="N62" s="5" t="n"/>
      <c r="O62" s="6">
        <f>IF(COUNTA(K62:N62)=0,"",SUM(K62:N62))</f>
        <v/>
      </c>
      <c r="P62" s="6">
        <f>IF(OR(J62="",O62=""),"",J62-O62)</f>
        <v/>
      </c>
      <c r="Q62" s="4" t="n"/>
      <c r="R62" s="7">
        <f>IF(Q62="","",IFERROR(VLOOKUP(Q62,'Apoio e Instruções'!$H$5:$I$8,2,FALSE),0))</f>
        <v/>
      </c>
      <c r="S62" s="6">
        <f>IF(OR(P62="",R62=""),"",MAX(0,P62*R62))</f>
        <v/>
      </c>
      <c r="T62" s="6">
        <f>IF(P62="","",P62-S62)</f>
        <v/>
      </c>
      <c r="U62" s="7">
        <f>IFERROR(IF(H62="","",T62/H62),"")</f>
        <v/>
      </c>
      <c r="V62" s="8">
        <f>IF(T62="","",IF(T62&gt;=0,"Lucro","Prejuízo"))</f>
        <v/>
      </c>
    </row>
    <row r="63">
      <c r="A63" s="2" t="n"/>
      <c r="B63" s="3" t="n"/>
      <c r="C63" s="4" t="n"/>
      <c r="D63" s="4" t="n"/>
      <c r="E63" s="3" t="n"/>
      <c r="F63" s="5" t="n"/>
      <c r="G63" s="5" t="n"/>
      <c r="H63" s="6">
        <f>IF(F63="","",F63-G63)</f>
        <v/>
      </c>
      <c r="I63" s="5" t="n"/>
      <c r="J63" s="6">
        <f>IF(H63="","",H63-I63)</f>
        <v/>
      </c>
      <c r="K63" s="5" t="n"/>
      <c r="L63" s="5" t="n"/>
      <c r="M63" s="5" t="n"/>
      <c r="N63" s="5" t="n"/>
      <c r="O63" s="6">
        <f>IF(COUNTA(K63:N63)=0,"",SUM(K63:N63))</f>
        <v/>
      </c>
      <c r="P63" s="6">
        <f>IF(OR(J63="",O63=""),"",J63-O63)</f>
        <v/>
      </c>
      <c r="Q63" s="4" t="n"/>
      <c r="R63" s="7">
        <f>IF(Q63="","",IFERROR(VLOOKUP(Q63,'Apoio e Instruções'!$H$5:$I$8,2,FALSE),0))</f>
        <v/>
      </c>
      <c r="S63" s="6">
        <f>IF(OR(P63="",R63=""),"",MAX(0,P63*R63))</f>
        <v/>
      </c>
      <c r="T63" s="6">
        <f>IF(P63="","",P63-S63)</f>
        <v/>
      </c>
      <c r="U63" s="7">
        <f>IFERROR(IF(H63="","",T63/H63),"")</f>
        <v/>
      </c>
      <c r="V63" s="8">
        <f>IF(T63="","",IF(T63&gt;=0,"Lucro","Prejuízo"))</f>
        <v/>
      </c>
    </row>
    <row r="64">
      <c r="A64" s="2" t="n"/>
      <c r="B64" s="3" t="n"/>
      <c r="C64" s="4" t="n"/>
      <c r="D64" s="4" t="n"/>
      <c r="E64" s="3" t="n"/>
      <c r="F64" s="5" t="n"/>
      <c r="G64" s="5" t="n"/>
      <c r="H64" s="6">
        <f>IF(F64="","",F64-G64)</f>
        <v/>
      </c>
      <c r="I64" s="5" t="n"/>
      <c r="J64" s="6">
        <f>IF(H64="","",H64-I64)</f>
        <v/>
      </c>
      <c r="K64" s="5" t="n"/>
      <c r="L64" s="5" t="n"/>
      <c r="M64" s="5" t="n"/>
      <c r="N64" s="5" t="n"/>
      <c r="O64" s="6">
        <f>IF(COUNTA(K64:N64)=0,"",SUM(K64:N64))</f>
        <v/>
      </c>
      <c r="P64" s="6">
        <f>IF(OR(J64="",O64=""),"",J64-O64)</f>
        <v/>
      </c>
      <c r="Q64" s="4" t="n"/>
      <c r="R64" s="7">
        <f>IF(Q64="","",IFERROR(VLOOKUP(Q64,'Apoio e Instruções'!$H$5:$I$8,2,FALSE),0))</f>
        <v/>
      </c>
      <c r="S64" s="6">
        <f>IF(OR(P64="",R64=""),"",MAX(0,P64*R64))</f>
        <v/>
      </c>
      <c r="T64" s="6">
        <f>IF(P64="","",P64-S64)</f>
        <v/>
      </c>
      <c r="U64" s="7">
        <f>IFERROR(IF(H64="","",T64/H64),"")</f>
        <v/>
      </c>
      <c r="V64" s="8">
        <f>IF(T64="","",IF(T64&gt;=0,"Lucro","Prejuízo"))</f>
        <v/>
      </c>
    </row>
    <row r="65">
      <c r="A65" s="2" t="n"/>
      <c r="B65" s="3" t="n"/>
      <c r="C65" s="4" t="n"/>
      <c r="D65" s="4" t="n"/>
      <c r="E65" s="3" t="n"/>
      <c r="F65" s="5" t="n"/>
      <c r="G65" s="5" t="n"/>
      <c r="H65" s="6">
        <f>IF(F65="","",F65-G65)</f>
        <v/>
      </c>
      <c r="I65" s="5" t="n"/>
      <c r="J65" s="6">
        <f>IF(H65="","",H65-I65)</f>
        <v/>
      </c>
      <c r="K65" s="5" t="n"/>
      <c r="L65" s="5" t="n"/>
      <c r="M65" s="5" t="n"/>
      <c r="N65" s="5" t="n"/>
      <c r="O65" s="6">
        <f>IF(COUNTA(K65:N65)=0,"",SUM(K65:N65))</f>
        <v/>
      </c>
      <c r="P65" s="6">
        <f>IF(OR(J65="",O65=""),"",J65-O65)</f>
        <v/>
      </c>
      <c r="Q65" s="4" t="n"/>
      <c r="R65" s="7">
        <f>IF(Q65="","",IFERROR(VLOOKUP(Q65,'Apoio e Instruções'!$H$5:$I$8,2,FALSE),0))</f>
        <v/>
      </c>
      <c r="S65" s="6">
        <f>IF(OR(P65="",R65=""),"",MAX(0,P65*R65))</f>
        <v/>
      </c>
      <c r="T65" s="6">
        <f>IF(P65="","",P65-S65)</f>
        <v/>
      </c>
      <c r="U65" s="7">
        <f>IFERROR(IF(H65="","",T65/H65),"")</f>
        <v/>
      </c>
      <c r="V65" s="8">
        <f>IF(T65="","",IF(T65&gt;=0,"Lucro","Prejuízo"))</f>
        <v/>
      </c>
    </row>
    <row r="66">
      <c r="A66" s="2" t="n"/>
      <c r="B66" s="3" t="n"/>
      <c r="C66" s="4" t="n"/>
      <c r="D66" s="4" t="n"/>
      <c r="E66" s="3" t="n"/>
      <c r="F66" s="5" t="n"/>
      <c r="G66" s="5" t="n"/>
      <c r="H66" s="6">
        <f>IF(F66="","",F66-G66)</f>
        <v/>
      </c>
      <c r="I66" s="5" t="n"/>
      <c r="J66" s="6">
        <f>IF(H66="","",H66-I66)</f>
        <v/>
      </c>
      <c r="K66" s="5" t="n"/>
      <c r="L66" s="5" t="n"/>
      <c r="M66" s="5" t="n"/>
      <c r="N66" s="5" t="n"/>
      <c r="O66" s="6">
        <f>IF(COUNTA(K66:N66)=0,"",SUM(K66:N66))</f>
        <v/>
      </c>
      <c r="P66" s="6">
        <f>IF(OR(J66="",O66=""),"",J66-O66)</f>
        <v/>
      </c>
      <c r="Q66" s="4" t="n"/>
      <c r="R66" s="7">
        <f>IF(Q66="","",IFERROR(VLOOKUP(Q66,'Apoio e Instruções'!$H$5:$I$8,2,FALSE),0))</f>
        <v/>
      </c>
      <c r="S66" s="6">
        <f>IF(OR(P66="",R66=""),"",MAX(0,P66*R66))</f>
        <v/>
      </c>
      <c r="T66" s="6">
        <f>IF(P66="","",P66-S66)</f>
        <v/>
      </c>
      <c r="U66" s="7">
        <f>IFERROR(IF(H66="","",T66/H66),"")</f>
        <v/>
      </c>
      <c r="V66" s="8">
        <f>IF(T66="","",IF(T66&gt;=0,"Lucro","Prejuízo"))</f>
        <v/>
      </c>
    </row>
    <row r="67">
      <c r="A67" s="2" t="n"/>
      <c r="B67" s="3" t="n"/>
      <c r="C67" s="4" t="n"/>
      <c r="D67" s="4" t="n"/>
      <c r="E67" s="3" t="n"/>
      <c r="F67" s="5" t="n"/>
      <c r="G67" s="5" t="n"/>
      <c r="H67" s="6">
        <f>IF(F67="","",F67-G67)</f>
        <v/>
      </c>
      <c r="I67" s="5" t="n"/>
      <c r="J67" s="6">
        <f>IF(H67="","",H67-I67)</f>
        <v/>
      </c>
      <c r="K67" s="5" t="n"/>
      <c r="L67" s="5" t="n"/>
      <c r="M67" s="5" t="n"/>
      <c r="N67" s="5" t="n"/>
      <c r="O67" s="6">
        <f>IF(COUNTA(K67:N67)=0,"",SUM(K67:N67))</f>
        <v/>
      </c>
      <c r="P67" s="6">
        <f>IF(OR(J67="",O67=""),"",J67-O67)</f>
        <v/>
      </c>
      <c r="Q67" s="4" t="n"/>
      <c r="R67" s="7">
        <f>IF(Q67="","",IFERROR(VLOOKUP(Q67,'Apoio e Instruções'!$H$5:$I$8,2,FALSE),0))</f>
        <v/>
      </c>
      <c r="S67" s="6">
        <f>IF(OR(P67="",R67=""),"",MAX(0,P67*R67))</f>
        <v/>
      </c>
      <c r="T67" s="6">
        <f>IF(P67="","",P67-S67)</f>
        <v/>
      </c>
      <c r="U67" s="7">
        <f>IFERROR(IF(H67="","",T67/H67),"")</f>
        <v/>
      </c>
      <c r="V67" s="8">
        <f>IF(T67="","",IF(T67&gt;=0,"Lucro","Prejuízo"))</f>
        <v/>
      </c>
    </row>
    <row r="68">
      <c r="A68" s="2" t="n"/>
      <c r="B68" s="3" t="n"/>
      <c r="C68" s="4" t="n"/>
      <c r="D68" s="4" t="n"/>
      <c r="E68" s="3" t="n"/>
      <c r="F68" s="5" t="n"/>
      <c r="G68" s="5" t="n"/>
      <c r="H68" s="6">
        <f>IF(F68="","",F68-G68)</f>
        <v/>
      </c>
      <c r="I68" s="5" t="n"/>
      <c r="J68" s="6">
        <f>IF(H68="","",H68-I68)</f>
        <v/>
      </c>
      <c r="K68" s="5" t="n"/>
      <c r="L68" s="5" t="n"/>
      <c r="M68" s="5" t="n"/>
      <c r="N68" s="5" t="n"/>
      <c r="O68" s="6">
        <f>IF(COUNTA(K68:N68)=0,"",SUM(K68:N68))</f>
        <v/>
      </c>
      <c r="P68" s="6">
        <f>IF(OR(J68="",O68=""),"",J68-O68)</f>
        <v/>
      </c>
      <c r="Q68" s="4" t="n"/>
      <c r="R68" s="7">
        <f>IF(Q68="","",IFERROR(VLOOKUP(Q68,'Apoio e Instruções'!$H$5:$I$8,2,FALSE),0))</f>
        <v/>
      </c>
      <c r="S68" s="6">
        <f>IF(OR(P68="",R68=""),"",MAX(0,P68*R68))</f>
        <v/>
      </c>
      <c r="T68" s="6">
        <f>IF(P68="","",P68-S68)</f>
        <v/>
      </c>
      <c r="U68" s="7">
        <f>IFERROR(IF(H68="","",T68/H68),"")</f>
        <v/>
      </c>
      <c r="V68" s="8">
        <f>IF(T68="","",IF(T68&gt;=0,"Lucro","Prejuízo"))</f>
        <v/>
      </c>
    </row>
    <row r="69">
      <c r="A69" s="2" t="n"/>
      <c r="B69" s="3" t="n"/>
      <c r="C69" s="4" t="n"/>
      <c r="D69" s="4" t="n"/>
      <c r="E69" s="3" t="n"/>
      <c r="F69" s="5" t="n"/>
      <c r="G69" s="5" t="n"/>
      <c r="H69" s="6">
        <f>IF(F69="","",F69-G69)</f>
        <v/>
      </c>
      <c r="I69" s="5" t="n"/>
      <c r="J69" s="6">
        <f>IF(H69="","",H69-I69)</f>
        <v/>
      </c>
      <c r="K69" s="5" t="n"/>
      <c r="L69" s="5" t="n"/>
      <c r="M69" s="5" t="n"/>
      <c r="N69" s="5" t="n"/>
      <c r="O69" s="6">
        <f>IF(COUNTA(K69:N69)=0,"",SUM(K69:N69))</f>
        <v/>
      </c>
      <c r="P69" s="6">
        <f>IF(OR(J69="",O69=""),"",J69-O69)</f>
        <v/>
      </c>
      <c r="Q69" s="4" t="n"/>
      <c r="R69" s="7">
        <f>IF(Q69="","",IFERROR(VLOOKUP(Q69,'Apoio e Instruções'!$H$5:$I$8,2,FALSE),0))</f>
        <v/>
      </c>
      <c r="S69" s="6">
        <f>IF(OR(P69="",R69=""),"",MAX(0,P69*R69))</f>
        <v/>
      </c>
      <c r="T69" s="6">
        <f>IF(P69="","",P69-S69)</f>
        <v/>
      </c>
      <c r="U69" s="7">
        <f>IFERROR(IF(H69="","",T69/H69),"")</f>
        <v/>
      </c>
      <c r="V69" s="8">
        <f>IF(T69="","",IF(T69&gt;=0,"Lucro","Prejuízo"))</f>
        <v/>
      </c>
    </row>
    <row r="70">
      <c r="A70" s="2" t="n"/>
      <c r="B70" s="3" t="n"/>
      <c r="C70" s="4" t="n"/>
      <c r="D70" s="4" t="n"/>
      <c r="E70" s="3" t="n"/>
      <c r="F70" s="5" t="n"/>
      <c r="G70" s="5" t="n"/>
      <c r="H70" s="6">
        <f>IF(F70="","",F70-G70)</f>
        <v/>
      </c>
      <c r="I70" s="5" t="n"/>
      <c r="J70" s="6">
        <f>IF(H70="","",H70-I70)</f>
        <v/>
      </c>
      <c r="K70" s="5" t="n"/>
      <c r="L70" s="5" t="n"/>
      <c r="M70" s="5" t="n"/>
      <c r="N70" s="5" t="n"/>
      <c r="O70" s="6">
        <f>IF(COUNTA(K70:N70)=0,"",SUM(K70:N70))</f>
        <v/>
      </c>
      <c r="P70" s="6">
        <f>IF(OR(J70="",O70=""),"",J70-O70)</f>
        <v/>
      </c>
      <c r="Q70" s="4" t="n"/>
      <c r="R70" s="7">
        <f>IF(Q70="","",IFERROR(VLOOKUP(Q70,'Apoio e Instruções'!$H$5:$I$8,2,FALSE),0))</f>
        <v/>
      </c>
      <c r="S70" s="6">
        <f>IF(OR(P70="",R70=""),"",MAX(0,P70*R70))</f>
        <v/>
      </c>
      <c r="T70" s="6">
        <f>IF(P70="","",P70-S70)</f>
        <v/>
      </c>
      <c r="U70" s="7">
        <f>IFERROR(IF(H70="","",T70/H70),"")</f>
        <v/>
      </c>
      <c r="V70" s="8">
        <f>IF(T70="","",IF(T70&gt;=0,"Lucro","Prejuízo"))</f>
        <v/>
      </c>
    </row>
    <row r="71">
      <c r="A71" s="2" t="n"/>
      <c r="B71" s="3" t="n"/>
      <c r="C71" s="4" t="n"/>
      <c r="D71" s="4" t="n"/>
      <c r="E71" s="3" t="n"/>
      <c r="F71" s="5" t="n"/>
      <c r="G71" s="5" t="n"/>
      <c r="H71" s="6">
        <f>IF(F71="","",F71-G71)</f>
        <v/>
      </c>
      <c r="I71" s="5" t="n"/>
      <c r="J71" s="6">
        <f>IF(H71="","",H71-I71)</f>
        <v/>
      </c>
      <c r="K71" s="5" t="n"/>
      <c r="L71" s="5" t="n"/>
      <c r="M71" s="5" t="n"/>
      <c r="N71" s="5" t="n"/>
      <c r="O71" s="6">
        <f>IF(COUNTA(K71:N71)=0,"",SUM(K71:N71))</f>
        <v/>
      </c>
      <c r="P71" s="6">
        <f>IF(OR(J71="",O71=""),"",J71-O71)</f>
        <v/>
      </c>
      <c r="Q71" s="4" t="n"/>
      <c r="R71" s="7">
        <f>IF(Q71="","",IFERROR(VLOOKUP(Q71,'Apoio e Instruções'!$H$5:$I$8,2,FALSE),0))</f>
        <v/>
      </c>
      <c r="S71" s="6">
        <f>IF(OR(P71="",R71=""),"",MAX(0,P71*R71))</f>
        <v/>
      </c>
      <c r="T71" s="6">
        <f>IF(P71="","",P71-S71)</f>
        <v/>
      </c>
      <c r="U71" s="7">
        <f>IFERROR(IF(H71="","",T71/H71),"")</f>
        <v/>
      </c>
      <c r="V71" s="8">
        <f>IF(T71="","",IF(T71&gt;=0,"Lucro","Prejuízo"))</f>
        <v/>
      </c>
    </row>
    <row r="72">
      <c r="A72" s="2" t="n"/>
      <c r="B72" s="3" t="n"/>
      <c r="C72" s="4" t="n"/>
      <c r="D72" s="4" t="n"/>
      <c r="E72" s="3" t="n"/>
      <c r="F72" s="5" t="n"/>
      <c r="G72" s="5" t="n"/>
      <c r="H72" s="6">
        <f>IF(F72="","",F72-G72)</f>
        <v/>
      </c>
      <c r="I72" s="5" t="n"/>
      <c r="J72" s="6">
        <f>IF(H72="","",H72-I72)</f>
        <v/>
      </c>
      <c r="K72" s="5" t="n"/>
      <c r="L72" s="5" t="n"/>
      <c r="M72" s="5" t="n"/>
      <c r="N72" s="5" t="n"/>
      <c r="O72" s="6">
        <f>IF(COUNTA(K72:N72)=0,"",SUM(K72:N72))</f>
        <v/>
      </c>
      <c r="P72" s="6">
        <f>IF(OR(J72="",O72=""),"",J72-O72)</f>
        <v/>
      </c>
      <c r="Q72" s="4" t="n"/>
      <c r="R72" s="7">
        <f>IF(Q72="","",IFERROR(VLOOKUP(Q72,'Apoio e Instruções'!$H$5:$I$8,2,FALSE),0))</f>
        <v/>
      </c>
      <c r="S72" s="6">
        <f>IF(OR(P72="",R72=""),"",MAX(0,P72*R72))</f>
        <v/>
      </c>
      <c r="T72" s="6">
        <f>IF(P72="","",P72-S72)</f>
        <v/>
      </c>
      <c r="U72" s="7">
        <f>IFERROR(IF(H72="","",T72/H72),"")</f>
        <v/>
      </c>
      <c r="V72" s="8">
        <f>IF(T72="","",IF(T72&gt;=0,"Lucro","Prejuízo"))</f>
        <v/>
      </c>
    </row>
    <row r="73">
      <c r="A73" s="2" t="n"/>
      <c r="B73" s="3" t="n"/>
      <c r="C73" s="4" t="n"/>
      <c r="D73" s="4" t="n"/>
      <c r="E73" s="3" t="n"/>
      <c r="F73" s="5" t="n"/>
      <c r="G73" s="5" t="n"/>
      <c r="H73" s="6">
        <f>IF(F73="","",F73-G73)</f>
        <v/>
      </c>
      <c r="I73" s="5" t="n"/>
      <c r="J73" s="6">
        <f>IF(H73="","",H73-I73)</f>
        <v/>
      </c>
      <c r="K73" s="5" t="n"/>
      <c r="L73" s="5" t="n"/>
      <c r="M73" s="5" t="n"/>
      <c r="N73" s="5" t="n"/>
      <c r="O73" s="6">
        <f>IF(COUNTA(K73:N73)=0,"",SUM(K73:N73))</f>
        <v/>
      </c>
      <c r="P73" s="6">
        <f>IF(OR(J73="",O73=""),"",J73-O73)</f>
        <v/>
      </c>
      <c r="Q73" s="4" t="n"/>
      <c r="R73" s="7">
        <f>IF(Q73="","",IFERROR(VLOOKUP(Q73,'Apoio e Instruções'!$H$5:$I$8,2,FALSE),0))</f>
        <v/>
      </c>
      <c r="S73" s="6">
        <f>IF(OR(P73="",R73=""),"",MAX(0,P73*R73))</f>
        <v/>
      </c>
      <c r="T73" s="6">
        <f>IF(P73="","",P73-S73)</f>
        <v/>
      </c>
      <c r="U73" s="7">
        <f>IFERROR(IF(H73="","",T73/H73),"")</f>
        <v/>
      </c>
      <c r="V73" s="8">
        <f>IF(T73="","",IF(T73&gt;=0,"Lucro","Prejuízo"))</f>
        <v/>
      </c>
    </row>
    <row r="74">
      <c r="A74" s="2" t="n"/>
      <c r="B74" s="3" t="n"/>
      <c r="C74" s="4" t="n"/>
      <c r="D74" s="4" t="n"/>
      <c r="E74" s="3" t="n"/>
      <c r="F74" s="5" t="n"/>
      <c r="G74" s="5" t="n"/>
      <c r="H74" s="6">
        <f>IF(F74="","",F74-G74)</f>
        <v/>
      </c>
      <c r="I74" s="5" t="n"/>
      <c r="J74" s="6">
        <f>IF(H74="","",H74-I74)</f>
        <v/>
      </c>
      <c r="K74" s="5" t="n"/>
      <c r="L74" s="5" t="n"/>
      <c r="M74" s="5" t="n"/>
      <c r="N74" s="5" t="n"/>
      <c r="O74" s="6">
        <f>IF(COUNTA(K74:N74)=0,"",SUM(K74:N74))</f>
        <v/>
      </c>
      <c r="P74" s="6">
        <f>IF(OR(J74="",O74=""),"",J74-O74)</f>
        <v/>
      </c>
      <c r="Q74" s="4" t="n"/>
      <c r="R74" s="7">
        <f>IF(Q74="","",IFERROR(VLOOKUP(Q74,'Apoio e Instruções'!$H$5:$I$8,2,FALSE),0))</f>
        <v/>
      </c>
      <c r="S74" s="6">
        <f>IF(OR(P74="",R74=""),"",MAX(0,P74*R74))</f>
        <v/>
      </c>
      <c r="T74" s="6">
        <f>IF(P74="","",P74-S74)</f>
        <v/>
      </c>
      <c r="U74" s="7">
        <f>IFERROR(IF(H74="","",T74/H74),"")</f>
        <v/>
      </c>
      <c r="V74" s="8">
        <f>IF(T74="","",IF(T74&gt;=0,"Lucro","Prejuízo"))</f>
        <v/>
      </c>
    </row>
    <row r="75">
      <c r="A75" s="2" t="n"/>
      <c r="B75" s="3" t="n"/>
      <c r="C75" s="4" t="n"/>
      <c r="D75" s="4" t="n"/>
      <c r="E75" s="3" t="n"/>
      <c r="F75" s="5" t="n"/>
      <c r="G75" s="5" t="n"/>
      <c r="H75" s="6">
        <f>IF(F75="","",F75-G75)</f>
        <v/>
      </c>
      <c r="I75" s="5" t="n"/>
      <c r="J75" s="6">
        <f>IF(H75="","",H75-I75)</f>
        <v/>
      </c>
      <c r="K75" s="5" t="n"/>
      <c r="L75" s="5" t="n"/>
      <c r="M75" s="5" t="n"/>
      <c r="N75" s="5" t="n"/>
      <c r="O75" s="6">
        <f>IF(COUNTA(K75:N75)=0,"",SUM(K75:N75))</f>
        <v/>
      </c>
      <c r="P75" s="6">
        <f>IF(OR(J75="",O75=""),"",J75-O75)</f>
        <v/>
      </c>
      <c r="Q75" s="4" t="n"/>
      <c r="R75" s="7">
        <f>IF(Q75="","",IFERROR(VLOOKUP(Q75,'Apoio e Instruções'!$H$5:$I$8,2,FALSE),0))</f>
        <v/>
      </c>
      <c r="S75" s="6">
        <f>IF(OR(P75="",R75=""),"",MAX(0,P75*R75))</f>
        <v/>
      </c>
      <c r="T75" s="6">
        <f>IF(P75="","",P75-S75)</f>
        <v/>
      </c>
      <c r="U75" s="7">
        <f>IFERROR(IF(H75="","",T75/H75),"")</f>
        <v/>
      </c>
      <c r="V75" s="8">
        <f>IF(T75="","",IF(T75&gt;=0,"Lucro","Prejuízo"))</f>
        <v/>
      </c>
    </row>
    <row r="76">
      <c r="A76" s="2" t="n"/>
      <c r="B76" s="3" t="n"/>
      <c r="C76" s="4" t="n"/>
      <c r="D76" s="4" t="n"/>
      <c r="E76" s="3" t="n"/>
      <c r="F76" s="5" t="n"/>
      <c r="G76" s="5" t="n"/>
      <c r="H76" s="6">
        <f>IF(F76="","",F76-G76)</f>
        <v/>
      </c>
      <c r="I76" s="5" t="n"/>
      <c r="J76" s="6">
        <f>IF(H76="","",H76-I76)</f>
        <v/>
      </c>
      <c r="K76" s="5" t="n"/>
      <c r="L76" s="5" t="n"/>
      <c r="M76" s="5" t="n"/>
      <c r="N76" s="5" t="n"/>
      <c r="O76" s="6">
        <f>IF(COUNTA(K76:N76)=0,"",SUM(K76:N76))</f>
        <v/>
      </c>
      <c r="P76" s="6">
        <f>IF(OR(J76="",O76=""),"",J76-O76)</f>
        <v/>
      </c>
      <c r="Q76" s="4" t="n"/>
      <c r="R76" s="7">
        <f>IF(Q76="","",IFERROR(VLOOKUP(Q76,'Apoio e Instruções'!$H$5:$I$8,2,FALSE),0))</f>
        <v/>
      </c>
      <c r="S76" s="6">
        <f>IF(OR(P76="",R76=""),"",MAX(0,P76*R76))</f>
        <v/>
      </c>
      <c r="T76" s="6">
        <f>IF(P76="","",P76-S76)</f>
        <v/>
      </c>
      <c r="U76" s="7">
        <f>IFERROR(IF(H76="","",T76/H76),"")</f>
        <v/>
      </c>
      <c r="V76" s="8">
        <f>IF(T76="","",IF(T76&gt;=0,"Lucro","Prejuízo"))</f>
        <v/>
      </c>
    </row>
    <row r="77">
      <c r="A77" s="2" t="n"/>
      <c r="B77" s="3" t="n"/>
      <c r="C77" s="4" t="n"/>
      <c r="D77" s="4" t="n"/>
      <c r="E77" s="3" t="n"/>
      <c r="F77" s="5" t="n"/>
      <c r="G77" s="5" t="n"/>
      <c r="H77" s="6">
        <f>IF(F77="","",F77-G77)</f>
        <v/>
      </c>
      <c r="I77" s="5" t="n"/>
      <c r="J77" s="6">
        <f>IF(H77="","",H77-I77)</f>
        <v/>
      </c>
      <c r="K77" s="5" t="n"/>
      <c r="L77" s="5" t="n"/>
      <c r="M77" s="5" t="n"/>
      <c r="N77" s="5" t="n"/>
      <c r="O77" s="6">
        <f>IF(COUNTA(K77:N77)=0,"",SUM(K77:N77))</f>
        <v/>
      </c>
      <c r="P77" s="6">
        <f>IF(OR(J77="",O77=""),"",J77-O77)</f>
        <v/>
      </c>
      <c r="Q77" s="4" t="n"/>
      <c r="R77" s="7">
        <f>IF(Q77="","",IFERROR(VLOOKUP(Q77,'Apoio e Instruções'!$H$5:$I$8,2,FALSE),0))</f>
        <v/>
      </c>
      <c r="S77" s="6">
        <f>IF(OR(P77="",R77=""),"",MAX(0,P77*R77))</f>
        <v/>
      </c>
      <c r="T77" s="6">
        <f>IF(P77="","",P77-S77)</f>
        <v/>
      </c>
      <c r="U77" s="7">
        <f>IFERROR(IF(H77="","",T77/H77),"")</f>
        <v/>
      </c>
      <c r="V77" s="8">
        <f>IF(T77="","",IF(T77&gt;=0,"Lucro","Prejuízo"))</f>
        <v/>
      </c>
    </row>
    <row r="78">
      <c r="A78" s="2" t="n"/>
      <c r="B78" s="3" t="n"/>
      <c r="C78" s="4" t="n"/>
      <c r="D78" s="4" t="n"/>
      <c r="E78" s="3" t="n"/>
      <c r="F78" s="5" t="n"/>
      <c r="G78" s="5" t="n"/>
      <c r="H78" s="6">
        <f>IF(F78="","",F78-G78)</f>
        <v/>
      </c>
      <c r="I78" s="5" t="n"/>
      <c r="J78" s="6">
        <f>IF(H78="","",H78-I78)</f>
        <v/>
      </c>
      <c r="K78" s="5" t="n"/>
      <c r="L78" s="5" t="n"/>
      <c r="M78" s="5" t="n"/>
      <c r="N78" s="5" t="n"/>
      <c r="O78" s="6">
        <f>IF(COUNTA(K78:N78)=0,"",SUM(K78:N78))</f>
        <v/>
      </c>
      <c r="P78" s="6">
        <f>IF(OR(J78="",O78=""),"",J78-O78)</f>
        <v/>
      </c>
      <c r="Q78" s="4" t="n"/>
      <c r="R78" s="7">
        <f>IF(Q78="","",IFERROR(VLOOKUP(Q78,'Apoio e Instruções'!$H$5:$I$8,2,FALSE),0))</f>
        <v/>
      </c>
      <c r="S78" s="6">
        <f>IF(OR(P78="",R78=""),"",MAX(0,P78*R78))</f>
        <v/>
      </c>
      <c r="T78" s="6">
        <f>IF(P78="","",P78-S78)</f>
        <v/>
      </c>
      <c r="U78" s="7">
        <f>IFERROR(IF(H78="","",T78/H78),"")</f>
        <v/>
      </c>
      <c r="V78" s="8">
        <f>IF(T78="","",IF(T78&gt;=0,"Lucro","Prejuízo"))</f>
        <v/>
      </c>
    </row>
    <row r="79">
      <c r="A79" s="2" t="n"/>
      <c r="B79" s="3" t="n"/>
      <c r="C79" s="4" t="n"/>
      <c r="D79" s="4" t="n"/>
      <c r="E79" s="3" t="n"/>
      <c r="F79" s="5" t="n"/>
      <c r="G79" s="5" t="n"/>
      <c r="H79" s="6">
        <f>IF(F79="","",F79-G79)</f>
        <v/>
      </c>
      <c r="I79" s="5" t="n"/>
      <c r="J79" s="6">
        <f>IF(H79="","",H79-I79)</f>
        <v/>
      </c>
      <c r="K79" s="5" t="n"/>
      <c r="L79" s="5" t="n"/>
      <c r="M79" s="5" t="n"/>
      <c r="N79" s="5" t="n"/>
      <c r="O79" s="6">
        <f>IF(COUNTA(K79:N79)=0,"",SUM(K79:N79))</f>
        <v/>
      </c>
      <c r="P79" s="6">
        <f>IF(OR(J79="",O79=""),"",J79-O79)</f>
        <v/>
      </c>
      <c r="Q79" s="4" t="n"/>
      <c r="R79" s="7">
        <f>IF(Q79="","",IFERROR(VLOOKUP(Q79,'Apoio e Instruções'!$H$5:$I$8,2,FALSE),0))</f>
        <v/>
      </c>
      <c r="S79" s="6">
        <f>IF(OR(P79="",R79=""),"",MAX(0,P79*R79))</f>
        <v/>
      </c>
      <c r="T79" s="6">
        <f>IF(P79="","",P79-S79)</f>
        <v/>
      </c>
      <c r="U79" s="7">
        <f>IFERROR(IF(H79="","",T79/H79),"")</f>
        <v/>
      </c>
      <c r="V79" s="8">
        <f>IF(T79="","",IF(T79&gt;=0,"Lucro","Prejuízo"))</f>
        <v/>
      </c>
    </row>
    <row r="80">
      <c r="A80" s="2" t="n"/>
      <c r="B80" s="3" t="n"/>
      <c r="C80" s="4" t="n"/>
      <c r="D80" s="4" t="n"/>
      <c r="E80" s="3" t="n"/>
      <c r="F80" s="5" t="n"/>
      <c r="G80" s="5" t="n"/>
      <c r="H80" s="6">
        <f>IF(F80="","",F80-G80)</f>
        <v/>
      </c>
      <c r="I80" s="5" t="n"/>
      <c r="J80" s="6">
        <f>IF(H80="","",H80-I80)</f>
        <v/>
      </c>
      <c r="K80" s="5" t="n"/>
      <c r="L80" s="5" t="n"/>
      <c r="M80" s="5" t="n"/>
      <c r="N80" s="5" t="n"/>
      <c r="O80" s="6">
        <f>IF(COUNTA(K80:N80)=0,"",SUM(K80:N80))</f>
        <v/>
      </c>
      <c r="P80" s="6">
        <f>IF(OR(J80="",O80=""),"",J80-O80)</f>
        <v/>
      </c>
      <c r="Q80" s="4" t="n"/>
      <c r="R80" s="7">
        <f>IF(Q80="","",IFERROR(VLOOKUP(Q80,'Apoio e Instruções'!$H$5:$I$8,2,FALSE),0))</f>
        <v/>
      </c>
      <c r="S80" s="6">
        <f>IF(OR(P80="",R80=""),"",MAX(0,P80*R80))</f>
        <v/>
      </c>
      <c r="T80" s="6">
        <f>IF(P80="","",P80-S80)</f>
        <v/>
      </c>
      <c r="U80" s="7">
        <f>IFERROR(IF(H80="","",T80/H80),"")</f>
        <v/>
      </c>
      <c r="V80" s="8">
        <f>IF(T80="","",IF(T80&gt;=0,"Lucro","Prejuízo"))</f>
        <v/>
      </c>
    </row>
    <row r="81">
      <c r="A81" s="2" t="n"/>
      <c r="B81" s="3" t="n"/>
      <c r="C81" s="4" t="n"/>
      <c r="D81" s="4" t="n"/>
      <c r="E81" s="3" t="n"/>
      <c r="F81" s="5" t="n"/>
      <c r="G81" s="5" t="n"/>
      <c r="H81" s="6">
        <f>IF(F81="","",F81-G81)</f>
        <v/>
      </c>
      <c r="I81" s="5" t="n"/>
      <c r="J81" s="6">
        <f>IF(H81="","",H81-I81)</f>
        <v/>
      </c>
      <c r="K81" s="5" t="n"/>
      <c r="L81" s="5" t="n"/>
      <c r="M81" s="5" t="n"/>
      <c r="N81" s="5" t="n"/>
      <c r="O81" s="6">
        <f>IF(COUNTA(K81:N81)=0,"",SUM(K81:N81))</f>
        <v/>
      </c>
      <c r="P81" s="6">
        <f>IF(OR(J81="",O81=""),"",J81-O81)</f>
        <v/>
      </c>
      <c r="Q81" s="4" t="n"/>
      <c r="R81" s="7">
        <f>IF(Q81="","",IFERROR(VLOOKUP(Q81,'Apoio e Instruções'!$H$5:$I$8,2,FALSE),0))</f>
        <v/>
      </c>
      <c r="S81" s="6">
        <f>IF(OR(P81="",R81=""),"",MAX(0,P81*R81))</f>
        <v/>
      </c>
      <c r="T81" s="6">
        <f>IF(P81="","",P81-S81)</f>
        <v/>
      </c>
      <c r="U81" s="7">
        <f>IFERROR(IF(H81="","",T81/H81),"")</f>
        <v/>
      </c>
      <c r="V81" s="8">
        <f>IF(T81="","",IF(T81&gt;=0,"Lucro","Prejuízo"))</f>
        <v/>
      </c>
    </row>
    <row r="82">
      <c r="A82" s="2" t="n"/>
      <c r="B82" s="3" t="n"/>
      <c r="C82" s="4" t="n"/>
      <c r="D82" s="4" t="n"/>
      <c r="E82" s="3" t="n"/>
      <c r="F82" s="5" t="n"/>
      <c r="G82" s="5" t="n"/>
      <c r="H82" s="6">
        <f>IF(F82="","",F82-G82)</f>
        <v/>
      </c>
      <c r="I82" s="5" t="n"/>
      <c r="J82" s="6">
        <f>IF(H82="","",H82-I82)</f>
        <v/>
      </c>
      <c r="K82" s="5" t="n"/>
      <c r="L82" s="5" t="n"/>
      <c r="M82" s="5" t="n"/>
      <c r="N82" s="5" t="n"/>
      <c r="O82" s="6">
        <f>IF(COUNTA(K82:N82)=0,"",SUM(K82:N82))</f>
        <v/>
      </c>
      <c r="P82" s="6">
        <f>IF(OR(J82="",O82=""),"",J82-O82)</f>
        <v/>
      </c>
      <c r="Q82" s="4" t="n"/>
      <c r="R82" s="7">
        <f>IF(Q82="","",IFERROR(VLOOKUP(Q82,'Apoio e Instruções'!$H$5:$I$8,2,FALSE),0))</f>
        <v/>
      </c>
      <c r="S82" s="6">
        <f>IF(OR(P82="",R82=""),"",MAX(0,P82*R82))</f>
        <v/>
      </c>
      <c r="T82" s="6">
        <f>IF(P82="","",P82-S82)</f>
        <v/>
      </c>
      <c r="U82" s="7">
        <f>IFERROR(IF(H82="","",T82/H82),"")</f>
        <v/>
      </c>
      <c r="V82" s="8">
        <f>IF(T82="","",IF(T82&gt;=0,"Lucro","Prejuízo"))</f>
        <v/>
      </c>
    </row>
    <row r="83">
      <c r="A83" s="2" t="n"/>
      <c r="B83" s="3" t="n"/>
      <c r="C83" s="4" t="n"/>
      <c r="D83" s="4" t="n"/>
      <c r="E83" s="3" t="n"/>
      <c r="F83" s="5" t="n"/>
      <c r="G83" s="5" t="n"/>
      <c r="H83" s="6">
        <f>IF(F83="","",F83-G83)</f>
        <v/>
      </c>
      <c r="I83" s="5" t="n"/>
      <c r="J83" s="6">
        <f>IF(H83="","",H83-I83)</f>
        <v/>
      </c>
      <c r="K83" s="5" t="n"/>
      <c r="L83" s="5" t="n"/>
      <c r="M83" s="5" t="n"/>
      <c r="N83" s="5" t="n"/>
      <c r="O83" s="6">
        <f>IF(COUNTA(K83:N83)=0,"",SUM(K83:N83))</f>
        <v/>
      </c>
      <c r="P83" s="6">
        <f>IF(OR(J83="",O83=""),"",J83-O83)</f>
        <v/>
      </c>
      <c r="Q83" s="4" t="n"/>
      <c r="R83" s="7">
        <f>IF(Q83="","",IFERROR(VLOOKUP(Q83,'Apoio e Instruções'!$H$5:$I$8,2,FALSE),0))</f>
        <v/>
      </c>
      <c r="S83" s="6">
        <f>IF(OR(P83="",R83=""),"",MAX(0,P83*R83))</f>
        <v/>
      </c>
      <c r="T83" s="6">
        <f>IF(P83="","",P83-S83)</f>
        <v/>
      </c>
      <c r="U83" s="7">
        <f>IFERROR(IF(H83="","",T83/H83),"")</f>
        <v/>
      </c>
      <c r="V83" s="8">
        <f>IF(T83="","",IF(T83&gt;=0,"Lucro","Prejuízo"))</f>
        <v/>
      </c>
    </row>
    <row r="84">
      <c r="A84" s="2" t="n"/>
      <c r="B84" s="3" t="n"/>
      <c r="C84" s="4" t="n"/>
      <c r="D84" s="4" t="n"/>
      <c r="E84" s="3" t="n"/>
      <c r="F84" s="5" t="n"/>
      <c r="G84" s="5" t="n"/>
      <c r="H84" s="6">
        <f>IF(F84="","",F84-G84)</f>
        <v/>
      </c>
      <c r="I84" s="5" t="n"/>
      <c r="J84" s="6">
        <f>IF(H84="","",H84-I84)</f>
        <v/>
      </c>
      <c r="K84" s="5" t="n"/>
      <c r="L84" s="5" t="n"/>
      <c r="M84" s="5" t="n"/>
      <c r="N84" s="5" t="n"/>
      <c r="O84" s="6">
        <f>IF(COUNTA(K84:N84)=0,"",SUM(K84:N84))</f>
        <v/>
      </c>
      <c r="P84" s="6">
        <f>IF(OR(J84="",O84=""),"",J84-O84)</f>
        <v/>
      </c>
      <c r="Q84" s="4" t="n"/>
      <c r="R84" s="7">
        <f>IF(Q84="","",IFERROR(VLOOKUP(Q84,'Apoio e Instruções'!$H$5:$I$8,2,FALSE),0))</f>
        <v/>
      </c>
      <c r="S84" s="6">
        <f>IF(OR(P84="",R84=""),"",MAX(0,P84*R84))</f>
        <v/>
      </c>
      <c r="T84" s="6">
        <f>IF(P84="","",P84-S84)</f>
        <v/>
      </c>
      <c r="U84" s="7">
        <f>IFERROR(IF(H84="","",T84/H84),"")</f>
        <v/>
      </c>
      <c r="V84" s="8">
        <f>IF(T84="","",IF(T84&gt;=0,"Lucro","Prejuízo"))</f>
        <v/>
      </c>
    </row>
    <row r="85">
      <c r="A85" s="2" t="n"/>
      <c r="B85" s="3" t="n"/>
      <c r="C85" s="4" t="n"/>
      <c r="D85" s="4" t="n"/>
      <c r="E85" s="3" t="n"/>
      <c r="F85" s="5" t="n"/>
      <c r="G85" s="5" t="n"/>
      <c r="H85" s="6">
        <f>IF(F85="","",F85-G85)</f>
        <v/>
      </c>
      <c r="I85" s="5" t="n"/>
      <c r="J85" s="6">
        <f>IF(H85="","",H85-I85)</f>
        <v/>
      </c>
      <c r="K85" s="5" t="n"/>
      <c r="L85" s="5" t="n"/>
      <c r="M85" s="5" t="n"/>
      <c r="N85" s="5" t="n"/>
      <c r="O85" s="6">
        <f>IF(COUNTA(K85:N85)=0,"",SUM(K85:N85))</f>
        <v/>
      </c>
      <c r="P85" s="6">
        <f>IF(OR(J85="",O85=""),"",J85-O85)</f>
        <v/>
      </c>
      <c r="Q85" s="4" t="n"/>
      <c r="R85" s="7">
        <f>IF(Q85="","",IFERROR(VLOOKUP(Q85,'Apoio e Instruções'!$H$5:$I$8,2,FALSE),0))</f>
        <v/>
      </c>
      <c r="S85" s="6">
        <f>IF(OR(P85="",R85=""),"",MAX(0,P85*R85))</f>
        <v/>
      </c>
      <c r="T85" s="6">
        <f>IF(P85="","",P85-S85)</f>
        <v/>
      </c>
      <c r="U85" s="7">
        <f>IFERROR(IF(H85="","",T85/H85),"")</f>
        <v/>
      </c>
      <c r="V85" s="8">
        <f>IF(T85="","",IF(T85&gt;=0,"Lucro","Prejuízo"))</f>
        <v/>
      </c>
    </row>
    <row r="86">
      <c r="A86" s="2" t="n"/>
      <c r="B86" s="3" t="n"/>
      <c r="C86" s="4" t="n"/>
      <c r="D86" s="4" t="n"/>
      <c r="E86" s="3" t="n"/>
      <c r="F86" s="5" t="n"/>
      <c r="G86" s="5" t="n"/>
      <c r="H86" s="6">
        <f>IF(F86="","",F86-G86)</f>
        <v/>
      </c>
      <c r="I86" s="5" t="n"/>
      <c r="J86" s="6">
        <f>IF(H86="","",H86-I86)</f>
        <v/>
      </c>
      <c r="K86" s="5" t="n"/>
      <c r="L86" s="5" t="n"/>
      <c r="M86" s="5" t="n"/>
      <c r="N86" s="5" t="n"/>
      <c r="O86" s="6">
        <f>IF(COUNTA(K86:N86)=0,"",SUM(K86:N86))</f>
        <v/>
      </c>
      <c r="P86" s="6">
        <f>IF(OR(J86="",O86=""),"",J86-O86)</f>
        <v/>
      </c>
      <c r="Q86" s="4" t="n"/>
      <c r="R86" s="7">
        <f>IF(Q86="","",IFERROR(VLOOKUP(Q86,'Apoio e Instruções'!$H$5:$I$8,2,FALSE),0))</f>
        <v/>
      </c>
      <c r="S86" s="6">
        <f>IF(OR(P86="",R86=""),"",MAX(0,P86*R86))</f>
        <v/>
      </c>
      <c r="T86" s="6">
        <f>IF(P86="","",P86-S86)</f>
        <v/>
      </c>
      <c r="U86" s="7">
        <f>IFERROR(IF(H86="","",T86/H86),"")</f>
        <v/>
      </c>
      <c r="V86" s="8">
        <f>IF(T86="","",IF(T86&gt;=0,"Lucro","Prejuízo"))</f>
        <v/>
      </c>
    </row>
    <row r="87">
      <c r="A87" s="2" t="n"/>
      <c r="B87" s="3" t="n"/>
      <c r="C87" s="4" t="n"/>
      <c r="D87" s="4" t="n"/>
      <c r="E87" s="3" t="n"/>
      <c r="F87" s="5" t="n"/>
      <c r="G87" s="5" t="n"/>
      <c r="H87" s="6">
        <f>IF(F87="","",F87-G87)</f>
        <v/>
      </c>
      <c r="I87" s="5" t="n"/>
      <c r="J87" s="6">
        <f>IF(H87="","",H87-I87)</f>
        <v/>
      </c>
      <c r="K87" s="5" t="n"/>
      <c r="L87" s="5" t="n"/>
      <c r="M87" s="5" t="n"/>
      <c r="N87" s="5" t="n"/>
      <c r="O87" s="6">
        <f>IF(COUNTA(K87:N87)=0,"",SUM(K87:N87))</f>
        <v/>
      </c>
      <c r="P87" s="6">
        <f>IF(OR(J87="",O87=""),"",J87-O87)</f>
        <v/>
      </c>
      <c r="Q87" s="4" t="n"/>
      <c r="R87" s="7">
        <f>IF(Q87="","",IFERROR(VLOOKUP(Q87,'Apoio e Instruções'!$H$5:$I$8,2,FALSE),0))</f>
        <v/>
      </c>
      <c r="S87" s="6">
        <f>IF(OR(P87="",R87=""),"",MAX(0,P87*R87))</f>
        <v/>
      </c>
      <c r="T87" s="6">
        <f>IF(P87="","",P87-S87)</f>
        <v/>
      </c>
      <c r="U87" s="7">
        <f>IFERROR(IF(H87="","",T87/H87),"")</f>
        <v/>
      </c>
      <c r="V87" s="8">
        <f>IF(T87="","",IF(T87&gt;=0,"Lucro","Prejuízo"))</f>
        <v/>
      </c>
    </row>
    <row r="88">
      <c r="A88" s="2" t="n"/>
      <c r="B88" s="3" t="n"/>
      <c r="C88" s="4" t="n"/>
      <c r="D88" s="4" t="n"/>
      <c r="E88" s="3" t="n"/>
      <c r="F88" s="5" t="n"/>
      <c r="G88" s="5" t="n"/>
      <c r="H88" s="6">
        <f>IF(F88="","",F88-G88)</f>
        <v/>
      </c>
      <c r="I88" s="5" t="n"/>
      <c r="J88" s="6">
        <f>IF(H88="","",H88-I88)</f>
        <v/>
      </c>
      <c r="K88" s="5" t="n"/>
      <c r="L88" s="5" t="n"/>
      <c r="M88" s="5" t="n"/>
      <c r="N88" s="5" t="n"/>
      <c r="O88" s="6">
        <f>IF(COUNTA(K88:N88)=0,"",SUM(K88:N88))</f>
        <v/>
      </c>
      <c r="P88" s="6">
        <f>IF(OR(J88="",O88=""),"",J88-O88)</f>
        <v/>
      </c>
      <c r="Q88" s="4" t="n"/>
      <c r="R88" s="7">
        <f>IF(Q88="","",IFERROR(VLOOKUP(Q88,'Apoio e Instruções'!$H$5:$I$8,2,FALSE),0))</f>
        <v/>
      </c>
      <c r="S88" s="6">
        <f>IF(OR(P88="",R88=""),"",MAX(0,P88*R88))</f>
        <v/>
      </c>
      <c r="T88" s="6">
        <f>IF(P88="","",P88-S88)</f>
        <v/>
      </c>
      <c r="U88" s="7">
        <f>IFERROR(IF(H88="","",T88/H88),"")</f>
        <v/>
      </c>
      <c r="V88" s="8">
        <f>IF(T88="","",IF(T88&gt;=0,"Lucro","Prejuízo"))</f>
        <v/>
      </c>
    </row>
    <row r="89">
      <c r="A89" s="2" t="n"/>
      <c r="B89" s="3" t="n"/>
      <c r="C89" s="4" t="n"/>
      <c r="D89" s="4" t="n"/>
      <c r="E89" s="3" t="n"/>
      <c r="F89" s="5" t="n"/>
      <c r="G89" s="5" t="n"/>
      <c r="H89" s="6">
        <f>IF(F89="","",F89-G89)</f>
        <v/>
      </c>
      <c r="I89" s="5" t="n"/>
      <c r="J89" s="6">
        <f>IF(H89="","",H89-I89)</f>
        <v/>
      </c>
      <c r="K89" s="5" t="n"/>
      <c r="L89" s="5" t="n"/>
      <c r="M89" s="5" t="n"/>
      <c r="N89" s="5" t="n"/>
      <c r="O89" s="6">
        <f>IF(COUNTA(K89:N89)=0,"",SUM(K89:N89))</f>
        <v/>
      </c>
      <c r="P89" s="6">
        <f>IF(OR(J89="",O89=""),"",J89-O89)</f>
        <v/>
      </c>
      <c r="Q89" s="4" t="n"/>
      <c r="R89" s="7">
        <f>IF(Q89="","",IFERROR(VLOOKUP(Q89,'Apoio e Instruções'!$H$5:$I$8,2,FALSE),0))</f>
        <v/>
      </c>
      <c r="S89" s="6">
        <f>IF(OR(P89="",R89=""),"",MAX(0,P89*R89))</f>
        <v/>
      </c>
      <c r="T89" s="6">
        <f>IF(P89="","",P89-S89)</f>
        <v/>
      </c>
      <c r="U89" s="7">
        <f>IFERROR(IF(H89="","",T89/H89),"")</f>
        <v/>
      </c>
      <c r="V89" s="8">
        <f>IF(T89="","",IF(T89&gt;=0,"Lucro","Prejuízo"))</f>
        <v/>
      </c>
    </row>
    <row r="90">
      <c r="A90" s="2" t="n"/>
      <c r="B90" s="3" t="n"/>
      <c r="C90" s="4" t="n"/>
      <c r="D90" s="4" t="n"/>
      <c r="E90" s="3" t="n"/>
      <c r="F90" s="5" t="n"/>
      <c r="G90" s="5" t="n"/>
      <c r="H90" s="6">
        <f>IF(F90="","",F90-G90)</f>
        <v/>
      </c>
      <c r="I90" s="5" t="n"/>
      <c r="J90" s="6">
        <f>IF(H90="","",H90-I90)</f>
        <v/>
      </c>
      <c r="K90" s="5" t="n"/>
      <c r="L90" s="5" t="n"/>
      <c r="M90" s="5" t="n"/>
      <c r="N90" s="5" t="n"/>
      <c r="O90" s="6">
        <f>IF(COUNTA(K90:N90)=0,"",SUM(K90:N90))</f>
        <v/>
      </c>
      <c r="P90" s="6">
        <f>IF(OR(J90="",O90=""),"",J90-O90)</f>
        <v/>
      </c>
      <c r="Q90" s="4" t="n"/>
      <c r="R90" s="7">
        <f>IF(Q90="","",IFERROR(VLOOKUP(Q90,'Apoio e Instruções'!$H$5:$I$8,2,FALSE),0))</f>
        <v/>
      </c>
      <c r="S90" s="6">
        <f>IF(OR(P90="",R90=""),"",MAX(0,P90*R90))</f>
        <v/>
      </c>
      <c r="T90" s="6">
        <f>IF(P90="","",P90-S90)</f>
        <v/>
      </c>
      <c r="U90" s="7">
        <f>IFERROR(IF(H90="","",T90/H90),"")</f>
        <v/>
      </c>
      <c r="V90" s="8">
        <f>IF(T90="","",IF(T90&gt;=0,"Lucro","Prejuízo"))</f>
        <v/>
      </c>
    </row>
    <row r="91">
      <c r="A91" s="2" t="n"/>
      <c r="B91" s="3" t="n"/>
      <c r="C91" s="4" t="n"/>
      <c r="D91" s="4" t="n"/>
      <c r="E91" s="3" t="n"/>
      <c r="F91" s="5" t="n"/>
      <c r="G91" s="5" t="n"/>
      <c r="H91" s="6">
        <f>IF(F91="","",F91-G91)</f>
        <v/>
      </c>
      <c r="I91" s="5" t="n"/>
      <c r="J91" s="6">
        <f>IF(H91="","",H91-I91)</f>
        <v/>
      </c>
      <c r="K91" s="5" t="n"/>
      <c r="L91" s="5" t="n"/>
      <c r="M91" s="5" t="n"/>
      <c r="N91" s="5" t="n"/>
      <c r="O91" s="6">
        <f>IF(COUNTA(K91:N91)=0,"",SUM(K91:N91))</f>
        <v/>
      </c>
      <c r="P91" s="6">
        <f>IF(OR(J91="",O91=""),"",J91-O91)</f>
        <v/>
      </c>
      <c r="Q91" s="4" t="n"/>
      <c r="R91" s="7">
        <f>IF(Q91="","",IFERROR(VLOOKUP(Q91,'Apoio e Instruções'!$H$5:$I$8,2,FALSE),0))</f>
        <v/>
      </c>
      <c r="S91" s="6">
        <f>IF(OR(P91="",R91=""),"",MAX(0,P91*R91))</f>
        <v/>
      </c>
      <c r="T91" s="6">
        <f>IF(P91="","",P91-S91)</f>
        <v/>
      </c>
      <c r="U91" s="7">
        <f>IFERROR(IF(H91="","",T91/H91),"")</f>
        <v/>
      </c>
      <c r="V91" s="8">
        <f>IF(T91="","",IF(T91&gt;=0,"Lucro","Prejuízo"))</f>
        <v/>
      </c>
    </row>
    <row r="92">
      <c r="A92" s="2" t="n"/>
      <c r="B92" s="3" t="n"/>
      <c r="C92" s="4" t="n"/>
      <c r="D92" s="4" t="n"/>
      <c r="E92" s="3" t="n"/>
      <c r="F92" s="5" t="n"/>
      <c r="G92" s="5" t="n"/>
      <c r="H92" s="6">
        <f>IF(F92="","",F92-G92)</f>
        <v/>
      </c>
      <c r="I92" s="5" t="n"/>
      <c r="J92" s="6">
        <f>IF(H92="","",H92-I92)</f>
        <v/>
      </c>
      <c r="K92" s="5" t="n"/>
      <c r="L92" s="5" t="n"/>
      <c r="M92" s="5" t="n"/>
      <c r="N92" s="5" t="n"/>
      <c r="O92" s="6">
        <f>IF(COUNTA(K92:N92)=0,"",SUM(K92:N92))</f>
        <v/>
      </c>
      <c r="P92" s="6">
        <f>IF(OR(J92="",O92=""),"",J92-O92)</f>
        <v/>
      </c>
      <c r="Q92" s="4" t="n"/>
      <c r="R92" s="7">
        <f>IF(Q92="","",IFERROR(VLOOKUP(Q92,'Apoio e Instruções'!$H$5:$I$8,2,FALSE),0))</f>
        <v/>
      </c>
      <c r="S92" s="6">
        <f>IF(OR(P92="",R92=""),"",MAX(0,P92*R92))</f>
        <v/>
      </c>
      <c r="T92" s="6">
        <f>IF(P92="","",P92-S92)</f>
        <v/>
      </c>
      <c r="U92" s="7">
        <f>IFERROR(IF(H92="","",T92/H92),"")</f>
        <v/>
      </c>
      <c r="V92" s="8">
        <f>IF(T92="","",IF(T92&gt;=0,"Lucro","Prejuízo"))</f>
        <v/>
      </c>
    </row>
    <row r="93">
      <c r="A93" s="2" t="n"/>
      <c r="B93" s="3" t="n"/>
      <c r="C93" s="4" t="n"/>
      <c r="D93" s="4" t="n"/>
      <c r="E93" s="3" t="n"/>
      <c r="F93" s="5" t="n"/>
      <c r="G93" s="5" t="n"/>
      <c r="H93" s="6">
        <f>IF(F93="","",F93-G93)</f>
        <v/>
      </c>
      <c r="I93" s="5" t="n"/>
      <c r="J93" s="6">
        <f>IF(H93="","",H93-I93)</f>
        <v/>
      </c>
      <c r="K93" s="5" t="n"/>
      <c r="L93" s="5" t="n"/>
      <c r="M93" s="5" t="n"/>
      <c r="N93" s="5" t="n"/>
      <c r="O93" s="6">
        <f>IF(COUNTA(K93:N93)=0,"",SUM(K93:N93))</f>
        <v/>
      </c>
      <c r="P93" s="6">
        <f>IF(OR(J93="",O93=""),"",J93-O93)</f>
        <v/>
      </c>
      <c r="Q93" s="4" t="n"/>
      <c r="R93" s="7">
        <f>IF(Q93="","",IFERROR(VLOOKUP(Q93,'Apoio e Instruções'!$H$5:$I$8,2,FALSE),0))</f>
        <v/>
      </c>
      <c r="S93" s="6">
        <f>IF(OR(P93="",R93=""),"",MAX(0,P93*R93))</f>
        <v/>
      </c>
      <c r="T93" s="6">
        <f>IF(P93="","",P93-S93)</f>
        <v/>
      </c>
      <c r="U93" s="7">
        <f>IFERROR(IF(H93="","",T93/H93),"")</f>
        <v/>
      </c>
      <c r="V93" s="8">
        <f>IF(T93="","",IF(T93&gt;=0,"Lucro","Prejuízo"))</f>
        <v/>
      </c>
    </row>
    <row r="94">
      <c r="A94" s="2" t="n"/>
      <c r="B94" s="3" t="n"/>
      <c r="C94" s="4" t="n"/>
      <c r="D94" s="4" t="n"/>
      <c r="E94" s="3" t="n"/>
      <c r="F94" s="5" t="n"/>
      <c r="G94" s="5" t="n"/>
      <c r="H94" s="6">
        <f>IF(F94="","",F94-G94)</f>
        <v/>
      </c>
      <c r="I94" s="5" t="n"/>
      <c r="J94" s="6">
        <f>IF(H94="","",H94-I94)</f>
        <v/>
      </c>
      <c r="K94" s="5" t="n"/>
      <c r="L94" s="5" t="n"/>
      <c r="M94" s="5" t="n"/>
      <c r="N94" s="5" t="n"/>
      <c r="O94" s="6">
        <f>IF(COUNTA(K94:N94)=0,"",SUM(K94:N94))</f>
        <v/>
      </c>
      <c r="P94" s="6">
        <f>IF(OR(J94="",O94=""),"",J94-O94)</f>
        <v/>
      </c>
      <c r="Q94" s="4" t="n"/>
      <c r="R94" s="7">
        <f>IF(Q94="","",IFERROR(VLOOKUP(Q94,'Apoio e Instruções'!$H$5:$I$8,2,FALSE),0))</f>
        <v/>
      </c>
      <c r="S94" s="6">
        <f>IF(OR(P94="",R94=""),"",MAX(0,P94*R94))</f>
        <v/>
      </c>
      <c r="T94" s="6">
        <f>IF(P94="","",P94-S94)</f>
        <v/>
      </c>
      <c r="U94" s="7">
        <f>IFERROR(IF(H94="","",T94/H94),"")</f>
        <v/>
      </c>
      <c r="V94" s="8">
        <f>IF(T94="","",IF(T94&gt;=0,"Lucro","Prejuízo"))</f>
        <v/>
      </c>
    </row>
    <row r="95">
      <c r="A95" s="2" t="n"/>
      <c r="B95" s="3" t="n"/>
      <c r="C95" s="4" t="n"/>
      <c r="D95" s="4" t="n"/>
      <c r="E95" s="3" t="n"/>
      <c r="F95" s="5" t="n"/>
      <c r="G95" s="5" t="n"/>
      <c r="H95" s="6">
        <f>IF(F95="","",F95-G95)</f>
        <v/>
      </c>
      <c r="I95" s="5" t="n"/>
      <c r="J95" s="6">
        <f>IF(H95="","",H95-I95)</f>
        <v/>
      </c>
      <c r="K95" s="5" t="n"/>
      <c r="L95" s="5" t="n"/>
      <c r="M95" s="5" t="n"/>
      <c r="N95" s="5" t="n"/>
      <c r="O95" s="6">
        <f>IF(COUNTA(K95:N95)=0,"",SUM(K95:N95))</f>
        <v/>
      </c>
      <c r="P95" s="6">
        <f>IF(OR(J95="",O95=""),"",J95-O95)</f>
        <v/>
      </c>
      <c r="Q95" s="4" t="n"/>
      <c r="R95" s="7">
        <f>IF(Q95="","",IFERROR(VLOOKUP(Q95,'Apoio e Instruções'!$H$5:$I$8,2,FALSE),0))</f>
        <v/>
      </c>
      <c r="S95" s="6">
        <f>IF(OR(P95="",R95=""),"",MAX(0,P95*R95))</f>
        <v/>
      </c>
      <c r="T95" s="6">
        <f>IF(P95="","",P95-S95)</f>
        <v/>
      </c>
      <c r="U95" s="7">
        <f>IFERROR(IF(H95="","",T95/H95),"")</f>
        <v/>
      </c>
      <c r="V95" s="8">
        <f>IF(T95="","",IF(T95&gt;=0,"Lucro","Prejuízo"))</f>
        <v/>
      </c>
    </row>
    <row r="96">
      <c r="A96" s="2" t="n"/>
      <c r="B96" s="3" t="n"/>
      <c r="C96" s="4" t="n"/>
      <c r="D96" s="4" t="n"/>
      <c r="E96" s="3" t="n"/>
      <c r="F96" s="5" t="n"/>
      <c r="G96" s="5" t="n"/>
      <c r="H96" s="6">
        <f>IF(F96="","",F96-G96)</f>
        <v/>
      </c>
      <c r="I96" s="5" t="n"/>
      <c r="J96" s="6">
        <f>IF(H96="","",H96-I96)</f>
        <v/>
      </c>
      <c r="K96" s="5" t="n"/>
      <c r="L96" s="5" t="n"/>
      <c r="M96" s="5" t="n"/>
      <c r="N96" s="5" t="n"/>
      <c r="O96" s="6">
        <f>IF(COUNTA(K96:N96)=0,"",SUM(K96:N96))</f>
        <v/>
      </c>
      <c r="P96" s="6">
        <f>IF(OR(J96="",O96=""),"",J96-O96)</f>
        <v/>
      </c>
      <c r="Q96" s="4" t="n"/>
      <c r="R96" s="7">
        <f>IF(Q96="","",IFERROR(VLOOKUP(Q96,'Apoio e Instruções'!$H$5:$I$8,2,FALSE),0))</f>
        <v/>
      </c>
      <c r="S96" s="6">
        <f>IF(OR(P96="",R96=""),"",MAX(0,P96*R96))</f>
        <v/>
      </c>
      <c r="T96" s="6">
        <f>IF(P96="","",P96-S96)</f>
        <v/>
      </c>
      <c r="U96" s="7">
        <f>IFERROR(IF(H96="","",T96/H96),"")</f>
        <v/>
      </c>
      <c r="V96" s="8">
        <f>IF(T96="","",IF(T96&gt;=0,"Lucro","Prejuízo"))</f>
        <v/>
      </c>
    </row>
    <row r="97">
      <c r="A97" s="2" t="n"/>
      <c r="B97" s="3" t="n"/>
      <c r="C97" s="4" t="n"/>
      <c r="D97" s="4" t="n"/>
      <c r="E97" s="3" t="n"/>
      <c r="F97" s="5" t="n"/>
      <c r="G97" s="5" t="n"/>
      <c r="H97" s="6">
        <f>IF(F97="","",F97-G97)</f>
        <v/>
      </c>
      <c r="I97" s="5" t="n"/>
      <c r="J97" s="6">
        <f>IF(H97="","",H97-I97)</f>
        <v/>
      </c>
      <c r="K97" s="5" t="n"/>
      <c r="L97" s="5" t="n"/>
      <c r="M97" s="5" t="n"/>
      <c r="N97" s="5" t="n"/>
      <c r="O97" s="6">
        <f>IF(COUNTA(K97:N97)=0,"",SUM(K97:N97))</f>
        <v/>
      </c>
      <c r="P97" s="6">
        <f>IF(OR(J97="",O97=""),"",J97-O97)</f>
        <v/>
      </c>
      <c r="Q97" s="4" t="n"/>
      <c r="R97" s="7">
        <f>IF(Q97="","",IFERROR(VLOOKUP(Q97,'Apoio e Instruções'!$H$5:$I$8,2,FALSE),0))</f>
        <v/>
      </c>
      <c r="S97" s="6">
        <f>IF(OR(P97="",R97=""),"",MAX(0,P97*R97))</f>
        <v/>
      </c>
      <c r="T97" s="6">
        <f>IF(P97="","",P97-S97)</f>
        <v/>
      </c>
      <c r="U97" s="7">
        <f>IFERROR(IF(H97="","",T97/H97),"")</f>
        <v/>
      </c>
      <c r="V97" s="8">
        <f>IF(T97="","",IF(T97&gt;=0,"Lucro","Prejuízo"))</f>
        <v/>
      </c>
    </row>
    <row r="98">
      <c r="A98" s="2" t="n"/>
      <c r="B98" s="3" t="n"/>
      <c r="C98" s="4" t="n"/>
      <c r="D98" s="4" t="n"/>
      <c r="E98" s="3" t="n"/>
      <c r="F98" s="5" t="n"/>
      <c r="G98" s="5" t="n"/>
      <c r="H98" s="6">
        <f>IF(F98="","",F98-G98)</f>
        <v/>
      </c>
      <c r="I98" s="5" t="n"/>
      <c r="J98" s="6">
        <f>IF(H98="","",H98-I98)</f>
        <v/>
      </c>
      <c r="K98" s="5" t="n"/>
      <c r="L98" s="5" t="n"/>
      <c r="M98" s="5" t="n"/>
      <c r="N98" s="5" t="n"/>
      <c r="O98" s="6">
        <f>IF(COUNTA(K98:N98)=0,"",SUM(K98:N98))</f>
        <v/>
      </c>
      <c r="P98" s="6">
        <f>IF(OR(J98="",O98=""),"",J98-O98)</f>
        <v/>
      </c>
      <c r="Q98" s="4" t="n"/>
      <c r="R98" s="7">
        <f>IF(Q98="","",IFERROR(VLOOKUP(Q98,'Apoio e Instruções'!$H$5:$I$8,2,FALSE),0))</f>
        <v/>
      </c>
      <c r="S98" s="6">
        <f>IF(OR(P98="",R98=""),"",MAX(0,P98*R98))</f>
        <v/>
      </c>
      <c r="T98" s="6">
        <f>IF(P98="","",P98-S98)</f>
        <v/>
      </c>
      <c r="U98" s="7">
        <f>IFERROR(IF(H98="","",T98/H98),"")</f>
        <v/>
      </c>
      <c r="V98" s="8">
        <f>IF(T98="","",IF(T98&gt;=0,"Lucro","Prejuízo"))</f>
        <v/>
      </c>
    </row>
    <row r="99">
      <c r="A99" s="2" t="n"/>
      <c r="B99" s="3" t="n"/>
      <c r="C99" s="4" t="n"/>
      <c r="D99" s="4" t="n"/>
      <c r="E99" s="3" t="n"/>
      <c r="F99" s="5" t="n"/>
      <c r="G99" s="5" t="n"/>
      <c r="H99" s="6">
        <f>IF(F99="","",F99-G99)</f>
        <v/>
      </c>
      <c r="I99" s="5" t="n"/>
      <c r="J99" s="6">
        <f>IF(H99="","",H99-I99)</f>
        <v/>
      </c>
      <c r="K99" s="5" t="n"/>
      <c r="L99" s="5" t="n"/>
      <c r="M99" s="5" t="n"/>
      <c r="N99" s="5" t="n"/>
      <c r="O99" s="6">
        <f>IF(COUNTA(K99:N99)=0,"",SUM(K99:N99))</f>
        <v/>
      </c>
      <c r="P99" s="6">
        <f>IF(OR(J99="",O99=""),"",J99-O99)</f>
        <v/>
      </c>
      <c r="Q99" s="4" t="n"/>
      <c r="R99" s="7">
        <f>IF(Q99="","",IFERROR(VLOOKUP(Q99,'Apoio e Instruções'!$H$5:$I$8,2,FALSE),0))</f>
        <v/>
      </c>
      <c r="S99" s="6">
        <f>IF(OR(P99="",R99=""),"",MAX(0,P99*R99))</f>
        <v/>
      </c>
      <c r="T99" s="6">
        <f>IF(P99="","",P99-S99)</f>
        <v/>
      </c>
      <c r="U99" s="7">
        <f>IFERROR(IF(H99="","",T99/H99),"")</f>
        <v/>
      </c>
      <c r="V99" s="8">
        <f>IF(T99="","",IF(T99&gt;=0,"Lucro","Prejuízo"))</f>
        <v/>
      </c>
    </row>
    <row r="100">
      <c r="A100" s="2" t="n"/>
      <c r="B100" s="3" t="n"/>
      <c r="C100" s="4" t="n"/>
      <c r="D100" s="4" t="n"/>
      <c r="E100" s="3" t="n"/>
      <c r="F100" s="5" t="n"/>
      <c r="G100" s="5" t="n"/>
      <c r="H100" s="6">
        <f>IF(F100="","",F100-G100)</f>
        <v/>
      </c>
      <c r="I100" s="5" t="n"/>
      <c r="J100" s="6">
        <f>IF(H100="","",H100-I100)</f>
        <v/>
      </c>
      <c r="K100" s="5" t="n"/>
      <c r="L100" s="5" t="n"/>
      <c r="M100" s="5" t="n"/>
      <c r="N100" s="5" t="n"/>
      <c r="O100" s="6">
        <f>IF(COUNTA(K100:N100)=0,"",SUM(K100:N100))</f>
        <v/>
      </c>
      <c r="P100" s="6">
        <f>IF(OR(J100="",O100=""),"",J100-O100)</f>
        <v/>
      </c>
      <c r="Q100" s="4" t="n"/>
      <c r="R100" s="7">
        <f>IF(Q100="","",IFERROR(VLOOKUP(Q100,'Apoio e Instruções'!$H$5:$I$8,2,FALSE),0))</f>
        <v/>
      </c>
      <c r="S100" s="6">
        <f>IF(OR(P100="",R100=""),"",MAX(0,P100*R100))</f>
        <v/>
      </c>
      <c r="T100" s="6">
        <f>IF(P100="","",P100-S100)</f>
        <v/>
      </c>
      <c r="U100" s="7">
        <f>IFERROR(IF(H100="","",T100/H100),"")</f>
        <v/>
      </c>
      <c r="V100" s="8">
        <f>IF(T100="","",IF(T100&gt;=0,"Lucro","Prejuízo"))</f>
        <v/>
      </c>
    </row>
    <row r="101">
      <c r="A101" s="2" t="n"/>
      <c r="B101" s="3" t="n"/>
      <c r="C101" s="4" t="n"/>
      <c r="D101" s="4" t="n"/>
      <c r="E101" s="3" t="n"/>
      <c r="F101" s="5" t="n"/>
      <c r="G101" s="5" t="n"/>
      <c r="H101" s="6">
        <f>IF(F101="","",F101-G101)</f>
        <v/>
      </c>
      <c r="I101" s="5" t="n"/>
      <c r="J101" s="6">
        <f>IF(H101="","",H101-I101)</f>
        <v/>
      </c>
      <c r="K101" s="5" t="n"/>
      <c r="L101" s="5" t="n"/>
      <c r="M101" s="5" t="n"/>
      <c r="N101" s="5" t="n"/>
      <c r="O101" s="6">
        <f>IF(COUNTA(K101:N101)=0,"",SUM(K101:N101))</f>
        <v/>
      </c>
      <c r="P101" s="6">
        <f>IF(OR(J101="",O101=""),"",J101-O101)</f>
        <v/>
      </c>
      <c r="Q101" s="4" t="n"/>
      <c r="R101" s="7">
        <f>IF(Q101="","",IFERROR(VLOOKUP(Q101,'Apoio e Instruções'!$H$5:$I$8,2,FALSE),0))</f>
        <v/>
      </c>
      <c r="S101" s="6">
        <f>IF(OR(P101="",R101=""),"",MAX(0,P101*R101))</f>
        <v/>
      </c>
      <c r="T101" s="6">
        <f>IF(P101="","",P101-S101)</f>
        <v/>
      </c>
      <c r="U101" s="7">
        <f>IFERROR(IF(H101="","",T101/H101),"")</f>
        <v/>
      </c>
      <c r="V101" s="8">
        <f>IF(T101="","",IF(T101&gt;=0,"Lucro","Prejuízo"))</f>
        <v/>
      </c>
    </row>
  </sheetData>
  <autoFilter ref="A1:V101"/>
  <conditionalFormatting sqref="T2:T101">
    <cfRule type="expression" priority="1" dxfId="0">
      <formula>$T2&lt;0</formula>
    </cfRule>
    <cfRule type="expression" priority="2" dxfId="1">
      <formula>$T2&gt;0</formula>
    </cfRule>
  </conditionalFormatting>
  <conditionalFormatting sqref="U2:U101">
    <cfRule type="expression" priority="3" dxfId="0">
      <formula>$U2&lt;0</formula>
    </cfRule>
    <cfRule type="expression" priority="4" dxfId="1">
      <formula>$U2&gt;0</formula>
    </cfRule>
  </conditionalFormatting>
  <conditionalFormatting sqref="V2:V101">
    <cfRule type="expression" priority="5" dxfId="1">
      <formula>$V2="Lucro"</formula>
    </cfRule>
    <cfRule type="expression" priority="6" dxfId="0">
      <formula>$V2="Prejuízo"</formula>
    </cfRule>
  </conditionalFormatting>
  <dataValidations count="3">
    <dataValidation sqref="A2:A101" showErrorMessage="1" showInputMessage="1" allowBlank="1" type="date" operator="between">
      <formula1>DATE(2000,1,1)</formula1>
      <formula2>DATE(2100,12,31)</formula2>
    </dataValidation>
    <dataValidation sqref="F2:G101 I2:N101" showErrorMessage="1" showInputMessage="1" allowBlank="1" type="decimal" operator="greaterThanOrEqual">
      <formula1>0</formula1>
    </dataValidation>
    <dataValidation sqref="Q2:Q101" showErrorMessage="1" showInputMessage="1" allowBlank="1" type="list">
      <formula1>"Simples Nacional,Lucro Presumido,Lucro Real,MEI"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334155"/>
    <outlinePr summaryBelow="1" summaryRight="1"/>
    <pageSetUpPr/>
  </sheetPr>
  <dimension ref="A1:Z10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0" customWidth="1" min="1" max="1"/>
    <col width="19" customWidth="1" min="2" max="2"/>
    <col width="4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  <col width="15" customWidth="1" min="11" max="11"/>
    <col width="15" customWidth="1" min="12" max="12"/>
    <col width="15" customWidth="1" min="13" max="13"/>
    <col width="15" customWidth="1" min="14" max="14"/>
    <col width="15" customWidth="1" min="15" max="15"/>
    <col width="15" customWidth="1" min="16" max="16"/>
    <col width="15" customWidth="1" min="17" max="17"/>
    <col width="4" customWidth="1" min="18" max="18"/>
    <col width="25" customWidth="1" min="19" max="19"/>
    <col width="18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</cols>
  <sheetData>
    <row r="1" ht="30" customHeight="1">
      <c r="A1" s="9" t="inlineStr">
        <is>
          <t>Painel DRE | Transforme números em decisão</t>
        </is>
      </c>
    </row>
    <row r="2"/>
    <row r="3">
      <c r="A3" s="10" t="inlineStr">
        <is>
          <t>Indicadores que cortam a névoa</t>
        </is>
      </c>
      <c r="B3" s="11" t="n"/>
    </row>
    <row r="4">
      <c r="A4" s="12" t="inlineStr">
        <is>
          <t>Receita Bruta acumulada</t>
        </is>
      </c>
      <c r="B4" s="13">
        <f>SUM('DRE Mensal'!F2:F101)</f>
        <v/>
      </c>
    </row>
    <row r="5">
      <c r="A5" s="14" t="inlineStr">
        <is>
          <t>Receita Líquida acumulada</t>
        </is>
      </c>
      <c r="B5" s="15">
        <f>SUM('DRE Mensal'!H2:H101)</f>
        <v/>
      </c>
    </row>
    <row r="6">
      <c r="A6" s="12" t="inlineStr">
        <is>
          <t>Lucro Bruto acumulado</t>
        </is>
      </c>
      <c r="B6" s="13">
        <f>SUM('DRE Mensal'!J2:J101)</f>
        <v/>
      </c>
    </row>
    <row r="7">
      <c r="A7" s="14" t="inlineStr">
        <is>
          <t>Resultado Operacional acumulado</t>
        </is>
      </c>
      <c r="B7" s="15">
        <f>SUM('DRE Mensal'!P2:P101)</f>
        <v/>
      </c>
    </row>
    <row r="8">
      <c r="A8" s="12" t="inlineStr">
        <is>
          <t>Resultado Líquido acumulado</t>
        </is>
      </c>
      <c r="B8" s="13">
        <f>SUM('DRE Mensal'!T2:T101)</f>
        <v/>
      </c>
    </row>
    <row r="9">
      <c r="A9" s="14" t="inlineStr">
        <is>
          <t>Margem Líquida média</t>
        </is>
      </c>
      <c r="B9" s="16">
        <f>AVERAGE('DRE Mensal'!U2:U101)</f>
        <v/>
      </c>
    </row>
    <row r="10">
      <c r="A10" s="12" t="inlineStr">
        <is>
          <t>Melhor resultado</t>
        </is>
      </c>
      <c r="B10" s="13">
        <f>MAX('DRE Mensal'!T2:T101)</f>
        <v/>
      </c>
    </row>
    <row r="11">
      <c r="A11" s="14" t="inlineStr">
        <is>
          <t>Melhor competência</t>
        </is>
      </c>
      <c r="B11" s="17">
        <f>IFERROR(INDEX('DRE Mensal'!$A$2:$A$101,MATCH(B10,'DRE Mensal'!$T$2:$T$101,0)),"")</f>
        <v/>
      </c>
    </row>
    <row r="12">
      <c r="A12" s="12" t="inlineStr">
        <is>
          <t>Meses com lucro</t>
        </is>
      </c>
      <c r="B12" s="18">
        <f>COUNTIF('DRE Mensal'!V2:V101,"Lucro")</f>
        <v/>
      </c>
      <c r="S12" s="19" t="inlineStr">
        <is>
          <t>Base de despesas</t>
        </is>
      </c>
      <c r="T12" s="19" t="inlineStr">
        <is>
          <t>Acumulado (R$)</t>
        </is>
      </c>
    </row>
    <row r="13">
      <c r="A13" s="14" t="inlineStr">
        <is>
          <t>Meses com prejuízo</t>
        </is>
      </c>
      <c r="B13" s="20">
        <f>COUNTIF('DRE Mensal'!V2:V101,"Prejuízo")</f>
        <v/>
      </c>
      <c r="S13" s="21" t="inlineStr">
        <is>
          <t>Despesas com Pessoal</t>
        </is>
      </c>
      <c r="T13" s="22">
        <f>SUM('DRE Mensal'!K2:K101)</f>
        <v/>
      </c>
    </row>
    <row r="14">
      <c r="S14" s="23" t="inlineStr">
        <is>
          <t>Despesas Administrativas</t>
        </is>
      </c>
      <c r="T14" s="6">
        <f>SUM('DRE Mensal'!L2:L101)</f>
        <v/>
      </c>
    </row>
    <row r="15">
      <c r="A15" s="10" t="inlineStr">
        <is>
          <t>Consulta rápida por competência</t>
        </is>
      </c>
      <c r="B15" s="11" t="n"/>
      <c r="S15" s="21" t="inlineStr">
        <is>
          <t>Despesas Comerciais</t>
        </is>
      </c>
      <c r="T15" s="22">
        <f>SUM('DRE Mensal'!M2:M101)</f>
        <v/>
      </c>
    </row>
    <row r="16">
      <c r="A16" s="24" t="inlineStr">
        <is>
          <t>Competência consultada</t>
        </is>
      </c>
      <c r="B16" s="25" t="n">
        <v>46053</v>
      </c>
      <c r="S16" s="23" t="inlineStr">
        <is>
          <t>Depreciação</t>
        </is>
      </c>
      <c r="T16" s="6">
        <f>SUM('DRE Mensal'!N2:N101)</f>
        <v/>
      </c>
    </row>
    <row r="17">
      <c r="A17" s="24" t="inlineStr">
        <is>
          <t>Resultado Líquido do mês</t>
        </is>
      </c>
      <c r="B17" s="15">
        <f>IF(B16="","",IFERROR(VLOOKUP(B16,'DRE Mensal'!$A$2:$T$101,20,FALSE),0))</f>
        <v/>
      </c>
      <c r="T17">
        <f>IF(S17="","","")</f>
        <v/>
      </c>
    </row>
    <row r="18">
      <c r="B18">
        <f>IF(A18="","","")</f>
        <v/>
      </c>
      <c r="T18">
        <f>IF(S18="","","")</f>
        <v/>
      </c>
    </row>
    <row r="19">
      <c r="B19">
        <f>IF(A19="","","")</f>
        <v/>
      </c>
      <c r="T19">
        <f>IF(S19="","","")</f>
        <v/>
      </c>
    </row>
    <row r="20">
      <c r="B20">
        <f>IF(A20="","","")</f>
        <v/>
      </c>
      <c r="T20">
        <f>IF(S20="","","")</f>
        <v/>
      </c>
    </row>
    <row r="21">
      <c r="B21">
        <f>IF(A21="","","")</f>
        <v/>
      </c>
      <c r="T21">
        <f>IF(S21="","","")</f>
        <v/>
      </c>
    </row>
    <row r="22">
      <c r="B22">
        <f>IF(A22="","","")</f>
        <v/>
      </c>
      <c r="T22">
        <f>IF(S22="","","")</f>
        <v/>
      </c>
    </row>
    <row r="23">
      <c r="B23">
        <f>IF(A23="","","")</f>
        <v/>
      </c>
      <c r="T23">
        <f>IF(S23="","","")</f>
        <v/>
      </c>
    </row>
    <row r="24">
      <c r="B24">
        <f>IF(A24="","","")</f>
        <v/>
      </c>
      <c r="T24">
        <f>IF(S24="","","")</f>
        <v/>
      </c>
    </row>
    <row r="25">
      <c r="B25">
        <f>IF(A25="","","")</f>
        <v/>
      </c>
      <c r="T25">
        <f>IF(S25="","","")</f>
        <v/>
      </c>
    </row>
    <row r="26">
      <c r="B26">
        <f>IF(A26="","","")</f>
        <v/>
      </c>
      <c r="T26">
        <f>IF(S26="","","")</f>
        <v/>
      </c>
    </row>
    <row r="27">
      <c r="B27">
        <f>IF(A27="","","")</f>
        <v/>
      </c>
      <c r="T27">
        <f>IF(S27="","","")</f>
        <v/>
      </c>
    </row>
    <row r="28">
      <c r="B28">
        <f>IF(A28="","","")</f>
        <v/>
      </c>
      <c r="T28">
        <f>IF(S28="","","")</f>
        <v/>
      </c>
    </row>
    <row r="29">
      <c r="B29">
        <f>IF(A29="","","")</f>
        <v/>
      </c>
      <c r="T29">
        <f>IF(S29="","","")</f>
        <v/>
      </c>
    </row>
    <row r="30">
      <c r="B30">
        <f>IF(A30="","","")</f>
        <v/>
      </c>
      <c r="T30">
        <f>IF(S30="","","")</f>
        <v/>
      </c>
    </row>
    <row r="31">
      <c r="B31">
        <f>IF(A31="","","")</f>
        <v/>
      </c>
      <c r="T31">
        <f>IF(S31="","","")</f>
        <v/>
      </c>
    </row>
    <row r="32">
      <c r="B32">
        <f>IF(A32="","","")</f>
        <v/>
      </c>
      <c r="T32">
        <f>IF(S32="","","")</f>
        <v/>
      </c>
    </row>
    <row r="33">
      <c r="B33">
        <f>IF(A33="","","")</f>
        <v/>
      </c>
      <c r="T33">
        <f>IF(S33="","","")</f>
        <v/>
      </c>
    </row>
    <row r="34">
      <c r="B34">
        <f>IF(A34="","","")</f>
        <v/>
      </c>
      <c r="T34">
        <f>IF(S34="","","")</f>
        <v/>
      </c>
    </row>
    <row r="35">
      <c r="B35">
        <f>IF(A35="","","")</f>
        <v/>
      </c>
      <c r="T35">
        <f>IF(S35="","","")</f>
        <v/>
      </c>
    </row>
    <row r="36">
      <c r="B36">
        <f>IF(A36="","","")</f>
        <v/>
      </c>
      <c r="T36">
        <f>IF(S36="","","")</f>
        <v/>
      </c>
    </row>
    <row r="37">
      <c r="B37">
        <f>IF(A37="","","")</f>
        <v/>
      </c>
      <c r="T37">
        <f>IF(S37="","","")</f>
        <v/>
      </c>
    </row>
    <row r="38">
      <c r="B38">
        <f>IF(A38="","","")</f>
        <v/>
      </c>
      <c r="T38">
        <f>IF(S38="","","")</f>
        <v/>
      </c>
    </row>
    <row r="39">
      <c r="B39">
        <f>IF(A39="","","")</f>
        <v/>
      </c>
      <c r="T39">
        <f>IF(S39="","","")</f>
        <v/>
      </c>
    </row>
    <row r="40">
      <c r="B40">
        <f>IF(A40="","","")</f>
        <v/>
      </c>
      <c r="T40">
        <f>IF(S40="","","")</f>
        <v/>
      </c>
    </row>
    <row r="41">
      <c r="B41">
        <f>IF(A41="","","")</f>
        <v/>
      </c>
      <c r="T41">
        <f>IF(S41="","","")</f>
        <v/>
      </c>
    </row>
    <row r="42">
      <c r="B42">
        <f>IF(A42="","","")</f>
        <v/>
      </c>
      <c r="T42">
        <f>IF(S42="","","")</f>
        <v/>
      </c>
    </row>
    <row r="43">
      <c r="B43">
        <f>IF(A43="","","")</f>
        <v/>
      </c>
      <c r="T43">
        <f>IF(S43="","","")</f>
        <v/>
      </c>
    </row>
    <row r="44">
      <c r="B44">
        <f>IF(A44="","","")</f>
        <v/>
      </c>
      <c r="T44">
        <f>IF(S44="","","")</f>
        <v/>
      </c>
    </row>
    <row r="45">
      <c r="B45">
        <f>IF(A45="","","")</f>
        <v/>
      </c>
      <c r="T45">
        <f>IF(S45="","","")</f>
        <v/>
      </c>
    </row>
    <row r="46">
      <c r="B46">
        <f>IF(A46="","","")</f>
        <v/>
      </c>
      <c r="T46">
        <f>IF(S46="","","")</f>
        <v/>
      </c>
    </row>
    <row r="47">
      <c r="B47">
        <f>IF(A47="","","")</f>
        <v/>
      </c>
      <c r="T47">
        <f>IF(S47="","","")</f>
        <v/>
      </c>
    </row>
    <row r="48">
      <c r="B48">
        <f>IF(A48="","","")</f>
        <v/>
      </c>
      <c r="T48">
        <f>IF(S48="","","")</f>
        <v/>
      </c>
    </row>
    <row r="49">
      <c r="B49">
        <f>IF(A49="","","")</f>
        <v/>
      </c>
      <c r="T49">
        <f>IF(S49="","","")</f>
        <v/>
      </c>
    </row>
    <row r="50">
      <c r="B50">
        <f>IF(A50="","","")</f>
        <v/>
      </c>
      <c r="T50">
        <f>IF(S50="","","")</f>
        <v/>
      </c>
    </row>
    <row r="51">
      <c r="B51">
        <f>IF(A51="","","")</f>
        <v/>
      </c>
      <c r="T51">
        <f>IF(S51="","","")</f>
        <v/>
      </c>
    </row>
    <row r="52">
      <c r="B52">
        <f>IF(A52="","","")</f>
        <v/>
      </c>
      <c r="T52">
        <f>IF(S52="","","")</f>
        <v/>
      </c>
    </row>
    <row r="53">
      <c r="B53">
        <f>IF(A53="","","")</f>
        <v/>
      </c>
      <c r="T53">
        <f>IF(S53="","","")</f>
        <v/>
      </c>
    </row>
    <row r="54">
      <c r="B54">
        <f>IF(A54="","","")</f>
        <v/>
      </c>
      <c r="T54">
        <f>IF(S54="","","")</f>
        <v/>
      </c>
    </row>
    <row r="55">
      <c r="B55">
        <f>IF(A55="","","")</f>
        <v/>
      </c>
      <c r="T55">
        <f>IF(S55="","","")</f>
        <v/>
      </c>
    </row>
    <row r="56">
      <c r="B56">
        <f>IF(A56="","","")</f>
        <v/>
      </c>
      <c r="T56">
        <f>IF(S56="","","")</f>
        <v/>
      </c>
    </row>
    <row r="57">
      <c r="B57">
        <f>IF(A57="","","")</f>
        <v/>
      </c>
      <c r="T57">
        <f>IF(S57="","","")</f>
        <v/>
      </c>
    </row>
    <row r="58">
      <c r="B58">
        <f>IF(A58="","","")</f>
        <v/>
      </c>
      <c r="T58">
        <f>IF(S58="","","")</f>
        <v/>
      </c>
    </row>
    <row r="59">
      <c r="B59">
        <f>IF(A59="","","")</f>
        <v/>
      </c>
      <c r="T59">
        <f>IF(S59="","","")</f>
        <v/>
      </c>
    </row>
    <row r="60">
      <c r="B60">
        <f>IF(A60="","","")</f>
        <v/>
      </c>
      <c r="T60">
        <f>IF(S60="","","")</f>
        <v/>
      </c>
    </row>
    <row r="61">
      <c r="B61">
        <f>IF(A61="","","")</f>
        <v/>
      </c>
      <c r="T61">
        <f>IF(S61="","","")</f>
        <v/>
      </c>
    </row>
    <row r="62">
      <c r="B62">
        <f>IF(A62="","","")</f>
        <v/>
      </c>
      <c r="T62">
        <f>IF(S62="","","")</f>
        <v/>
      </c>
    </row>
    <row r="63">
      <c r="B63">
        <f>IF(A63="","","")</f>
        <v/>
      </c>
      <c r="T63">
        <f>IF(S63="","","")</f>
        <v/>
      </c>
    </row>
    <row r="64">
      <c r="B64">
        <f>IF(A64="","","")</f>
        <v/>
      </c>
      <c r="T64">
        <f>IF(S64="","","")</f>
        <v/>
      </c>
    </row>
    <row r="65">
      <c r="B65">
        <f>IF(A65="","","")</f>
        <v/>
      </c>
      <c r="T65">
        <f>IF(S65="","","")</f>
        <v/>
      </c>
    </row>
    <row r="66">
      <c r="B66">
        <f>IF(A66="","","")</f>
        <v/>
      </c>
      <c r="T66">
        <f>IF(S66="","","")</f>
        <v/>
      </c>
    </row>
    <row r="67">
      <c r="B67">
        <f>IF(A67="","","")</f>
        <v/>
      </c>
      <c r="T67">
        <f>IF(S67="","","")</f>
        <v/>
      </c>
    </row>
    <row r="68">
      <c r="B68">
        <f>IF(A68="","","")</f>
        <v/>
      </c>
      <c r="T68">
        <f>IF(S68="","","")</f>
        <v/>
      </c>
    </row>
    <row r="69">
      <c r="B69">
        <f>IF(A69="","","")</f>
        <v/>
      </c>
      <c r="T69">
        <f>IF(S69="","","")</f>
        <v/>
      </c>
    </row>
    <row r="70">
      <c r="B70">
        <f>IF(A70="","","")</f>
        <v/>
      </c>
      <c r="T70">
        <f>IF(S70="","","")</f>
        <v/>
      </c>
    </row>
    <row r="71">
      <c r="B71">
        <f>IF(A71="","","")</f>
        <v/>
      </c>
      <c r="T71">
        <f>IF(S71="","","")</f>
        <v/>
      </c>
    </row>
    <row r="72">
      <c r="B72">
        <f>IF(A72="","","")</f>
        <v/>
      </c>
      <c r="T72">
        <f>IF(S72="","","")</f>
        <v/>
      </c>
    </row>
    <row r="73">
      <c r="B73">
        <f>IF(A73="","","")</f>
        <v/>
      </c>
      <c r="T73">
        <f>IF(S73="","","")</f>
        <v/>
      </c>
    </row>
    <row r="74">
      <c r="B74">
        <f>IF(A74="","","")</f>
        <v/>
      </c>
      <c r="T74">
        <f>IF(S74="","","")</f>
        <v/>
      </c>
    </row>
    <row r="75">
      <c r="B75">
        <f>IF(A75="","","")</f>
        <v/>
      </c>
      <c r="T75">
        <f>IF(S75="","","")</f>
        <v/>
      </c>
    </row>
    <row r="76">
      <c r="B76">
        <f>IF(A76="","","")</f>
        <v/>
      </c>
      <c r="T76">
        <f>IF(S76="","","")</f>
        <v/>
      </c>
    </row>
    <row r="77">
      <c r="B77">
        <f>IF(A77="","","")</f>
        <v/>
      </c>
      <c r="T77">
        <f>IF(S77="","","")</f>
        <v/>
      </c>
    </row>
    <row r="78">
      <c r="B78">
        <f>IF(A78="","","")</f>
        <v/>
      </c>
      <c r="T78">
        <f>IF(S78="","","")</f>
        <v/>
      </c>
    </row>
    <row r="79">
      <c r="B79">
        <f>IF(A79="","","")</f>
        <v/>
      </c>
      <c r="T79">
        <f>IF(S79="","","")</f>
        <v/>
      </c>
    </row>
    <row r="80">
      <c r="B80">
        <f>IF(A80="","","")</f>
        <v/>
      </c>
      <c r="T80">
        <f>IF(S80="","","")</f>
        <v/>
      </c>
    </row>
    <row r="81">
      <c r="B81">
        <f>IF(A81="","","")</f>
        <v/>
      </c>
      <c r="T81">
        <f>IF(S81="","","")</f>
        <v/>
      </c>
    </row>
    <row r="82">
      <c r="B82">
        <f>IF(A82="","","")</f>
        <v/>
      </c>
      <c r="T82">
        <f>IF(S82="","","")</f>
        <v/>
      </c>
    </row>
    <row r="83">
      <c r="B83">
        <f>IF(A83="","","")</f>
        <v/>
      </c>
      <c r="T83">
        <f>IF(S83="","","")</f>
        <v/>
      </c>
    </row>
    <row r="84">
      <c r="B84">
        <f>IF(A84="","","")</f>
        <v/>
      </c>
      <c r="T84">
        <f>IF(S84="","","")</f>
        <v/>
      </c>
    </row>
    <row r="85">
      <c r="B85">
        <f>IF(A85="","","")</f>
        <v/>
      </c>
      <c r="T85">
        <f>IF(S85="","","")</f>
        <v/>
      </c>
    </row>
    <row r="86">
      <c r="B86">
        <f>IF(A86="","","")</f>
        <v/>
      </c>
      <c r="T86">
        <f>IF(S86="","","")</f>
        <v/>
      </c>
    </row>
    <row r="87">
      <c r="B87">
        <f>IF(A87="","","")</f>
        <v/>
      </c>
      <c r="T87">
        <f>IF(S87="","","")</f>
        <v/>
      </c>
    </row>
    <row r="88">
      <c r="B88">
        <f>IF(A88="","","")</f>
        <v/>
      </c>
      <c r="T88">
        <f>IF(S88="","","")</f>
        <v/>
      </c>
    </row>
    <row r="89">
      <c r="B89">
        <f>IF(A89="","","")</f>
        <v/>
      </c>
      <c r="T89">
        <f>IF(S89="","","")</f>
        <v/>
      </c>
    </row>
    <row r="90">
      <c r="B90">
        <f>IF(A90="","","")</f>
        <v/>
      </c>
      <c r="T90">
        <f>IF(S90="","","")</f>
        <v/>
      </c>
    </row>
    <row r="91">
      <c r="B91">
        <f>IF(A91="","","")</f>
        <v/>
      </c>
      <c r="T91">
        <f>IF(S91="","","")</f>
        <v/>
      </c>
    </row>
    <row r="92">
      <c r="B92">
        <f>IF(A92="","","")</f>
        <v/>
      </c>
      <c r="T92">
        <f>IF(S92="","","")</f>
        <v/>
      </c>
    </row>
    <row r="93">
      <c r="B93">
        <f>IF(A93="","","")</f>
        <v/>
      </c>
      <c r="T93">
        <f>IF(S93="","","")</f>
        <v/>
      </c>
    </row>
    <row r="94">
      <c r="B94">
        <f>IF(A94="","","")</f>
        <v/>
      </c>
      <c r="T94">
        <f>IF(S94="","","")</f>
        <v/>
      </c>
    </row>
    <row r="95">
      <c r="B95">
        <f>IF(A95="","","")</f>
        <v/>
      </c>
      <c r="T95">
        <f>IF(S95="","","")</f>
        <v/>
      </c>
    </row>
    <row r="96">
      <c r="B96">
        <f>IF(A96="","","")</f>
        <v/>
      </c>
      <c r="T96">
        <f>IF(S96="","","")</f>
        <v/>
      </c>
    </row>
    <row r="97">
      <c r="B97">
        <f>IF(A97="","","")</f>
        <v/>
      </c>
      <c r="T97">
        <f>IF(S97="","","")</f>
        <v/>
      </c>
    </row>
    <row r="98">
      <c r="B98">
        <f>IF(A98="","","")</f>
        <v/>
      </c>
      <c r="T98">
        <f>IF(S98="","","")</f>
        <v/>
      </c>
    </row>
    <row r="99">
      <c r="B99">
        <f>IF(A99="","","")</f>
        <v/>
      </c>
      <c r="T99">
        <f>IF(S99="","","")</f>
        <v/>
      </c>
    </row>
    <row r="100">
      <c r="B100">
        <f>IF(A100="","","")</f>
        <v/>
      </c>
      <c r="T100">
        <f>IF(S100="","","")</f>
        <v/>
      </c>
    </row>
    <row r="101">
      <c r="B101">
        <f>IF(A101="","","")</f>
        <v/>
      </c>
      <c r="T101">
        <f>IF(S101="","","")</f>
        <v/>
      </c>
    </row>
  </sheetData>
  <mergeCells count="1">
    <mergeCell ref="A1:Z1"/>
  </mergeCells>
  <conditionalFormatting sqref="B8">
    <cfRule type="expression" priority="1" dxfId="0">
      <formula>B8&lt;0</formula>
    </cfRule>
    <cfRule type="expression" priority="2" dxfId="1">
      <formula>B8&gt;0</formula>
    </cfRule>
  </conditionalFormatting>
  <conditionalFormatting sqref="B9">
    <cfRule type="expression" priority="3" dxfId="0">
      <formula>B9&lt;0</formula>
    </cfRule>
    <cfRule type="expression" priority="4" dxfId="1">
      <formula>B9&gt;0</formula>
    </cfRule>
  </conditionalFormatting>
  <conditionalFormatting sqref="B10">
    <cfRule type="expression" priority="5" dxfId="1">
      <formula>B10&gt;0</formula>
    </cfRule>
  </conditionalFormatting>
  <conditionalFormatting sqref="B17">
    <cfRule type="expression" priority="6" dxfId="0">
      <formula>B17&lt;0</formula>
    </cfRule>
    <cfRule type="expression" priority="7" dxfId="1">
      <formula>B17&gt;0</formula>
    </cfRule>
  </conditionalFormatting>
  <dataValidations count="1">
    <dataValidation sqref="B16" showErrorMessage="1" showInputMessage="1" allowBlank="1" type="date" operator="between">
      <formula1>DATE(2000,1,1)</formula1>
      <formula2>DATE(2100,12,31)</formula2>
    </dataValidation>
  </dataValidation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EA580C"/>
    <outlinePr summaryBelow="1" summaryRight="1"/>
    <pageSetUpPr/>
  </sheetPr>
  <dimension ref="A1:I11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8" customWidth="1" min="1" max="1"/>
    <col width="85" customWidth="1" min="2" max="2"/>
    <col width="4" customWidth="1" min="3" max="3"/>
    <col width="4" customWidth="1" min="4" max="4"/>
    <col width="4" customWidth="1" min="5" max="5"/>
    <col width="4" customWidth="1" min="6" max="6"/>
    <col width="4" customWidth="1" min="7" max="7"/>
    <col width="24" customWidth="1" min="8" max="8"/>
    <col width="18" customWidth="1" min="9" max="9"/>
  </cols>
  <sheetData>
    <row r="1" ht="30" customHeight="1">
      <c r="A1" s="9" t="inlineStr">
        <is>
          <t>Apoio e Instruções | Preencha certo, decida rápido</t>
        </is>
      </c>
    </row>
    <row r="2"/>
    <row r="3" ht="34" customHeight="1">
      <c r="A3" s="10" t="inlineStr">
        <is>
          <t>Objetivo</t>
        </is>
      </c>
      <c r="B3" s="26" t="inlineStr">
        <is>
          <t>Acompanhe a DRE mensal, identifique pressão de custos e aja antes que uma margem ruim vire rotina.</t>
        </is>
      </c>
      <c r="H3" s="27" t="inlineStr">
        <is>
          <t>Tabela que abastece a alíquota</t>
        </is>
      </c>
      <c r="I3" s="11" t="n"/>
    </row>
    <row r="4" ht="34" customHeight="1">
      <c r="A4" s="10" t="inlineStr">
        <is>
          <t>Como preencher</t>
        </is>
      </c>
      <c r="B4" s="28" t="inlineStr">
        <is>
          <t>Digite somente nas células amarelas da aba DRE Mensal: competência, dados cadastrais, receitas, deduções, custos, despesas e regime tributário.</t>
        </is>
      </c>
      <c r="H4" s="19" t="inlineStr">
        <is>
          <t>Regime Tributário</t>
        </is>
      </c>
      <c r="I4" s="19" t="inlineStr">
        <is>
          <t>Alíquota Efetiva</t>
        </is>
      </c>
    </row>
    <row r="5" ht="34" customHeight="1">
      <c r="A5" s="10" t="inlineStr">
        <is>
          <t>Receita Bruta</t>
        </is>
      </c>
      <c r="B5" s="26" t="inlineStr">
        <is>
          <t>Informe o faturamento total do período antes de descontos, devoluções, impostos destacados ou ajustes comerciais.</t>
        </is>
      </c>
      <c r="H5" s="21" t="inlineStr">
        <is>
          <t>Simples Nacional</t>
        </is>
      </c>
      <c r="I5" s="29" t="n">
        <v>0.06</v>
      </c>
    </row>
    <row r="6" ht="34" customHeight="1">
      <c r="A6" s="10" t="inlineStr">
        <is>
          <t>Deduções e devoluções</t>
        </is>
      </c>
      <c r="B6" s="28" t="inlineStr">
        <is>
          <t>Registre abatimentos, devoluções, cancelamentos e demais valores que reduzem a receita bruta.</t>
        </is>
      </c>
      <c r="H6" s="23" t="inlineStr">
        <is>
          <t>Lucro Presumido</t>
        </is>
      </c>
      <c r="I6" s="7" t="n">
        <v>0.08</v>
      </c>
    </row>
    <row r="7" ht="34" customHeight="1">
      <c r="A7" s="10" t="inlineStr">
        <is>
          <t>CMV/CPV</t>
        </is>
      </c>
      <c r="B7" s="26" t="inlineStr">
        <is>
          <t>Lance o custo das mercadorias vendidas ou dos serviços prestados diretamente relacionados à entrega da operação.</t>
        </is>
      </c>
      <c r="H7" s="21" t="inlineStr">
        <is>
          <t>Lucro Real</t>
        </is>
      </c>
      <c r="I7" s="29" t="n">
        <v>0.1</v>
      </c>
    </row>
    <row r="8" ht="34" customHeight="1">
      <c r="A8" s="10" t="inlineStr">
        <is>
          <t>Despesas operacionais</t>
        </is>
      </c>
      <c r="B8" s="28" t="inlineStr">
        <is>
          <t>Separe pessoal, administrativas, comerciais e depreciação. A planilha consolida automaticamente o total operacional.</t>
        </is>
      </c>
      <c r="H8" s="23" t="inlineStr">
        <is>
          <t>MEI</t>
        </is>
      </c>
      <c r="I8" s="7" t="n">
        <v>0</v>
      </c>
    </row>
    <row r="9" ht="34" customHeight="1">
      <c r="A9" s="10" t="inlineStr">
        <is>
          <t>Impostos e resultado</t>
        </is>
      </c>
      <c r="B9" s="26" t="inlineStr">
        <is>
          <t>A alíquota efetiva é sugerida pela tabela auxiliar conforme o regime. Revise o percentual conforme a realidade da empresa antes de fechar o mês.</t>
        </is>
      </c>
    </row>
    <row r="10" ht="34" customHeight="1">
      <c r="A10" s="10" t="inlineStr">
        <is>
          <t>Conferência obrigatória</t>
        </is>
      </c>
      <c r="B10" s="28" t="inlineStr">
        <is>
          <t>Valide os valores com documentos fiscais, NF-e, notas de serviço, folha, DAS, ICMS, ISS, PIS/COFINS, IRPJ e CSLL, conforme o regime tributário.</t>
        </is>
      </c>
    </row>
    <row r="11" ht="34" customHeight="1">
      <c r="A11" s="10" t="inlineStr">
        <is>
          <t>Leitura rápida</t>
        </is>
      </c>
      <c r="B11" s="26" t="inlineStr">
        <is>
          <t>Resultado Líquido positivo indica lucro. Resultado negativo indica prejuízo e aciona alerta vermelho na DRE e no painel.</t>
        </is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2026-08-25T21:26:05Z</dcterms:created>
  <dcterms:modified xmlns:dcterms="http://purl.org/dc/terms/" xmlns:xsi="http://www.w3.org/2001/XMLSchema-instance" xsi:type="dcterms:W3CDTF">2026-08-25T21:26:05Z</dcterms:modified>
</cp:coreProperties>
</file>