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óstico ESG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nstruçõ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"/>
    <numFmt numFmtId="165" formatCode="DD/MM/AAAA"/>
  </numFmts>
  <fonts count="7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b val="1"/>
      <sz val="10.5"/>
    </font>
    <font>
      <name val="Calibri"/>
      <b val="1"/>
      <color rgb="0022C55E"/>
      <sz val="10.5"/>
    </font>
    <font>
      <name val="Calibri"/>
      <b val="1"/>
      <color rgb="00DC2626"/>
      <sz val="10.5"/>
    </font>
    <font>
      <name val="Calibri"/>
      <sz val="10.5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FFBEB"/>
        <bgColor rgb="00FFFBEB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 wrapText="1"/>
    </xf>
    <xf numFmtId="9" fontId="0" fillId="3" borderId="1" applyAlignment="1" pivotButton="0" quotePrefix="0" xfId="0">
      <alignment horizontal="center" vertical="center" wrapText="1"/>
    </xf>
    <xf numFmtId="164" fontId="0" fillId="3" borderId="1" applyAlignment="1" pivotButton="0" quotePrefix="0" xfId="0">
      <alignment horizontal="center" vertical="center" wrapText="1"/>
    </xf>
    <xf numFmtId="2" fontId="0" fillId="4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 wrapText="1"/>
    </xf>
    <xf numFmtId="2" fontId="0" fillId="5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0" fontId="3" fillId="6" borderId="1" pivotButton="0" quotePrefix="0" xfId="0"/>
    <xf numFmtId="9" fontId="3" fillId="6" borderId="1" applyAlignment="1" pivotButton="0" quotePrefix="0" xfId="0">
      <alignment horizontal="center" vertical="center" wrapText="1"/>
    </xf>
    <xf numFmtId="164" fontId="3" fillId="6" borderId="1" applyAlignment="1" pivotButton="0" quotePrefix="0" xfId="0">
      <alignment horizontal="center" vertical="center" wrapText="1"/>
    </xf>
    <xf numFmtId="2" fontId="3" fillId="6" borderId="1" applyAlignment="1" pivotButton="0" quotePrefix="0" xfId="0">
      <alignment horizontal="center" vertical="center" wrapText="1"/>
    </xf>
    <xf numFmtId="0" fontId="3" fillId="0" borderId="0" pivotButton="0" quotePrefix="0" xfId="0"/>
    <xf numFmtId="2" fontId="4" fillId="3" borderId="1" pivotButton="0" quotePrefix="0" xfId="0"/>
    <xf numFmtId="0" fontId="1" fillId="0" borderId="0" pivotButton="0" quotePrefix="0" xfId="0"/>
    <xf numFmtId="9" fontId="0" fillId="4" borderId="1" applyAlignment="1" pivotButton="0" quotePrefix="0" xfId="0">
      <alignment horizontal="center" vertical="center" wrapText="1"/>
    </xf>
    <xf numFmtId="9" fontId="0" fillId="5" borderId="1" applyAlignment="1" pivotButton="0" quotePrefix="0" xfId="0">
      <alignment horizontal="center" vertical="center" wrapText="1"/>
    </xf>
    <xf numFmtId="0" fontId="3" fillId="3" borderId="1" pivotButton="0" quotePrefix="0" xfId="0"/>
    <xf numFmtId="0" fontId="5" fillId="3" borderId="1" pivotButton="0" quotePrefix="0" xfId="0"/>
    <xf numFmtId="0" fontId="3" fillId="4" borderId="1" applyAlignment="1" pivotButton="0" quotePrefix="0" xfId="0">
      <alignment horizontal="left" vertical="center" wrapText="1"/>
    </xf>
    <xf numFmtId="0" fontId="6" fillId="4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  <xf numFmtId="0" fontId="6" fillId="5" borderId="1" applyAlignment="1" pivotButton="0" quotePrefix="0" xfId="0">
      <alignment horizontal="left" vertical="center" wrapText="1"/>
    </xf>
    <xf numFmtId="165" fontId="0" fillId="4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3">
    <dxf>
      <font>
        <name val="Calibri"/>
        <b val="1"/>
        <color rgb="0022C55E"/>
        <sz val="10.5"/>
      </font>
      <fill>
        <patternFill patternType="solid">
          <fgColor rgb="00DCFCE7"/>
          <bgColor rgb="00DCFCE7"/>
        </patternFill>
      </fill>
    </dxf>
    <dxf>
      <font>
        <name val="Calibri"/>
        <b val="1"/>
        <color rgb="00DC2626"/>
        <sz val="10.5"/>
      </font>
      <fill>
        <patternFill patternType="solid">
          <fgColor rgb="00FEE2E2"/>
          <bgColor rgb="00FEE2E2"/>
        </patternFill>
      </fill>
    </dxf>
    <dxf>
      <fill>
        <patternFill patternType="solid">
          <fgColor rgb="00FEE2E2"/>
          <b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Nota Ponderada por Dimensão ESG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'Dashboard'!D3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'Dashboard'!$A$4:$A$6</f>
            </numRef>
          </cat>
          <val>
            <numRef>
              <f>'Dashboard'!$D$4:$D$6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Dimensão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Nota (0-10)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de Peso por Dimensão</a:t>
            </a:r>
          </a:p>
        </rich>
      </tx>
    </title>
    <plotArea>
      <pieChart>
        <varyColors val="1"/>
        <ser>
          <idx val="0"/>
          <order val="0"/>
          <tx>
            <strRef>
              <f>'Dashboard'!B3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'Dashboard'!$A$4:$A$6</f>
            </numRef>
          </cat>
          <val>
            <numRef>
              <f>'Dashboard'!$B$4:$B$6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13</row>
      <rowOff>0</rowOff>
    </from>
    <ext cx="540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13</row>
      <rowOff>0</rowOff>
    </from>
    <ext cx="540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4" customWidth="1" min="2" max="2"/>
    <col width="28" customWidth="1" min="3" max="3"/>
    <col width="11" customWidth="1" min="4" max="4"/>
    <col width="12" customWidth="1" min="5" max="5"/>
    <col width="15" customWidth="1" min="6" max="6"/>
    <col width="9" customWidth="1" min="7" max="7"/>
    <col width="11" customWidth="1" min="8" max="8"/>
    <col width="16" customWidth="1" min="9" max="9"/>
    <col width="13" customWidth="1" min="10" max="10"/>
  </cols>
  <sheetData>
    <row r="1" ht="26" customHeight="1">
      <c r="A1" s="1" t="inlineStr">
        <is>
          <t>DIAGNÓSTICO ESG - AVALIAÇÃO DE MATURIDADE (2026)</t>
        </is>
      </c>
    </row>
    <row r="2"/>
    <row r="3" ht="30" customHeight="1">
      <c r="A3" s="2" t="inlineStr">
        <is>
          <t>Nº</t>
        </is>
      </c>
      <c r="B3" s="2" t="inlineStr">
        <is>
          <t>Dimensão</t>
        </is>
      </c>
      <c r="C3" s="2" t="inlineStr">
        <is>
          <t>Critério</t>
        </is>
      </c>
      <c r="D3" s="2" t="inlineStr">
        <is>
          <t>Peso (%)</t>
        </is>
      </c>
      <c r="E3" s="2" t="inlineStr">
        <is>
          <t>Nota (0-10)</t>
        </is>
      </c>
      <c r="F3" s="2" t="inlineStr">
        <is>
          <t>Nota Ponderada</t>
        </is>
      </c>
      <c r="G3" s="2" t="inlineStr">
        <is>
          <t>Meta</t>
        </is>
      </c>
      <c r="H3" s="2" t="inlineStr">
        <is>
          <t>Status</t>
        </is>
      </c>
      <c r="I3" s="2" t="inlineStr">
        <is>
          <t>Responsável</t>
        </is>
      </c>
      <c r="J3" s="2" t="inlineStr">
        <is>
          <t>Prazo</t>
        </is>
      </c>
    </row>
    <row r="4">
      <c r="A4" s="3" t="n">
        <v>1</v>
      </c>
      <c r="B4" s="4" t="inlineStr">
        <is>
          <t>Ambiental</t>
        </is>
      </c>
      <c r="C4" s="4" t="inlineStr">
        <is>
          <t>Gestão de Resíduos</t>
        </is>
      </c>
      <c r="D4" s="5" t="n">
        <v>0.12</v>
      </c>
      <c r="E4" s="6" t="n">
        <v>7.5</v>
      </c>
      <c r="F4" s="7">
        <f>D4*E4</f>
        <v/>
      </c>
      <c r="G4" s="6" t="n">
        <v>8</v>
      </c>
      <c r="H4" s="3">
        <f>IF(E4&gt;=G4,"Atende","Abaixo")</f>
        <v/>
      </c>
      <c r="I4" s="4" t="inlineStr">
        <is>
          <t>Rafael Almeida</t>
        </is>
      </c>
      <c r="J4" s="29" t="n">
        <v>46295</v>
      </c>
    </row>
    <row r="5">
      <c r="A5" s="9" t="n">
        <v>2</v>
      </c>
      <c r="B5" s="10" t="inlineStr">
        <is>
          <t>Ambiental</t>
        </is>
      </c>
      <c r="C5" s="10" t="inlineStr">
        <is>
          <t>Consumo de Energia</t>
        </is>
      </c>
      <c r="D5" s="5" t="n">
        <v>0.1</v>
      </c>
      <c r="E5" s="6" t="n">
        <v>6</v>
      </c>
      <c r="F5" s="11">
        <f>D5*E5</f>
        <v/>
      </c>
      <c r="G5" s="6" t="n">
        <v>7.5</v>
      </c>
      <c r="H5" s="9">
        <f>IF(E5&gt;=G5,"Atende","Abaixo")</f>
        <v/>
      </c>
      <c r="I5" s="10" t="inlineStr">
        <is>
          <t>Ana Souza</t>
        </is>
      </c>
      <c r="J5" s="30" t="n">
        <v>46310</v>
      </c>
    </row>
    <row r="6">
      <c r="A6" s="3" t="n">
        <v>3</v>
      </c>
      <c r="B6" s="4" t="inlineStr">
        <is>
          <t>Ambiental</t>
        </is>
      </c>
      <c r="C6" s="4" t="inlineStr">
        <is>
          <t>Emissão de Carbono</t>
        </is>
      </c>
      <c r="D6" s="5" t="n">
        <v>0.1</v>
      </c>
      <c r="E6" s="6" t="n">
        <v>5.5</v>
      </c>
      <c r="F6" s="7">
        <f>D6*E6</f>
        <v/>
      </c>
      <c r="G6" s="6" t="n">
        <v>8</v>
      </c>
      <c r="H6" s="3">
        <f>IF(E6&gt;=G6,"Atende","Abaixo")</f>
        <v/>
      </c>
      <c r="I6" s="4" t="inlineStr">
        <is>
          <t>Ana Souza</t>
        </is>
      </c>
      <c r="J6" s="29" t="n">
        <v>46356</v>
      </c>
    </row>
    <row r="7">
      <c r="A7" s="9" t="n">
        <v>4</v>
      </c>
      <c r="B7" s="10" t="inlineStr">
        <is>
          <t>Ambiental</t>
        </is>
      </c>
      <c r="C7" s="10" t="inlineStr">
        <is>
          <t>Uso de Água</t>
        </is>
      </c>
      <c r="D7" s="5" t="n">
        <v>0.08</v>
      </c>
      <c r="E7" s="6" t="n">
        <v>7</v>
      </c>
      <c r="F7" s="11">
        <f>D7*E7</f>
        <v/>
      </c>
      <c r="G7" s="6" t="n">
        <v>7</v>
      </c>
      <c r="H7" s="9">
        <f>IF(E7&gt;=G7,"Atende","Abaixo")</f>
        <v/>
      </c>
      <c r="I7" s="10" t="inlineStr">
        <is>
          <t>Rafael Almeida</t>
        </is>
      </c>
      <c r="J7" s="30" t="n">
        <v>46265</v>
      </c>
    </row>
    <row r="8">
      <c r="A8" s="3" t="n">
        <v>5</v>
      </c>
      <c r="B8" s="4" t="inlineStr">
        <is>
          <t>Social</t>
        </is>
      </c>
      <c r="C8" s="4" t="inlineStr">
        <is>
          <t>Diversidade e Inclusão</t>
        </is>
      </c>
      <c r="D8" s="5" t="n">
        <v>0.12</v>
      </c>
      <c r="E8" s="6" t="n">
        <v>6.5</v>
      </c>
      <c r="F8" s="7">
        <f>D8*E8</f>
        <v/>
      </c>
      <c r="G8" s="6" t="n">
        <v>8</v>
      </c>
      <c r="H8" s="3">
        <f>IF(E8&gt;=G8,"Atende","Abaixo")</f>
        <v/>
      </c>
      <c r="I8" s="4" t="inlineStr">
        <is>
          <t>Juliana Costa</t>
        </is>
      </c>
      <c r="J8" s="29" t="n">
        <v>46280</v>
      </c>
    </row>
    <row r="9">
      <c r="A9" s="9" t="n">
        <v>6</v>
      </c>
      <c r="B9" s="10" t="inlineStr">
        <is>
          <t>Social</t>
        </is>
      </c>
      <c r="C9" s="10" t="inlineStr">
        <is>
          <t>Saúde e Segurança</t>
        </is>
      </c>
      <c r="D9" s="5" t="n">
        <v>0.1</v>
      </c>
      <c r="E9" s="6" t="n">
        <v>8.5</v>
      </c>
      <c r="F9" s="11">
        <f>D9*E9</f>
        <v/>
      </c>
      <c r="G9" s="6" t="n">
        <v>8</v>
      </c>
      <c r="H9" s="9">
        <f>IF(E9&gt;=G9,"Atende","Abaixo")</f>
        <v/>
      </c>
      <c r="I9" s="10" t="inlineStr">
        <is>
          <t>Carlos Pereira</t>
        </is>
      </c>
      <c r="J9" s="30" t="n">
        <v>46254</v>
      </c>
    </row>
    <row r="10">
      <c r="A10" s="3" t="n">
        <v>7</v>
      </c>
      <c r="B10" s="4" t="inlineStr">
        <is>
          <t>Social</t>
        </is>
      </c>
      <c r="C10" s="4" t="inlineStr">
        <is>
          <t>Relação com Comunidade</t>
        </is>
      </c>
      <c r="D10" s="5" t="n">
        <v>0.08</v>
      </c>
      <c r="E10" s="6" t="n">
        <v>6</v>
      </c>
      <c r="F10" s="7">
        <f>D10*E10</f>
        <v/>
      </c>
      <c r="G10" s="6" t="n">
        <v>7</v>
      </c>
      <c r="H10" s="3">
        <f>IF(E10&gt;=G10,"Atende","Abaixo")</f>
        <v/>
      </c>
      <c r="I10" s="4" t="inlineStr">
        <is>
          <t>Juliana Costa</t>
        </is>
      </c>
      <c r="J10" s="29" t="n">
        <v>46326</v>
      </c>
    </row>
    <row r="11">
      <c r="A11" s="9" t="n">
        <v>8</v>
      </c>
      <c r="B11" s="10" t="inlineStr">
        <is>
          <t>Governança</t>
        </is>
      </c>
      <c r="C11" s="10" t="inlineStr">
        <is>
          <t>Ética e Compliance</t>
        </is>
      </c>
      <c r="D11" s="5" t="n">
        <v>0.12</v>
      </c>
      <c r="E11" s="6" t="n">
        <v>8</v>
      </c>
      <c r="F11" s="11">
        <f>D11*E11</f>
        <v/>
      </c>
      <c r="G11" s="6" t="n">
        <v>8.5</v>
      </c>
      <c r="H11" s="9">
        <f>IF(E11&gt;=G11,"Atende","Abaixo")</f>
        <v/>
      </c>
      <c r="I11" s="10" t="inlineStr">
        <is>
          <t>João Silva</t>
        </is>
      </c>
      <c r="J11" s="30" t="n">
        <v>46266</v>
      </c>
    </row>
    <row r="12">
      <c r="A12" s="3" t="n">
        <v>9</v>
      </c>
      <c r="B12" s="4" t="inlineStr">
        <is>
          <t>Governança</t>
        </is>
      </c>
      <c r="C12" s="4" t="inlineStr">
        <is>
          <t>Transparência Financeira</t>
        </is>
      </c>
      <c r="D12" s="5" t="n">
        <v>0.1</v>
      </c>
      <c r="E12" s="6" t="n">
        <v>7</v>
      </c>
      <c r="F12" s="7">
        <f>D12*E12</f>
        <v/>
      </c>
      <c r="G12" s="6" t="n">
        <v>8</v>
      </c>
      <c r="H12" s="3">
        <f>IF(E12&gt;=G12,"Atende","Abaixo")</f>
        <v/>
      </c>
      <c r="I12" s="4" t="inlineStr">
        <is>
          <t>Maria Oliveira</t>
        </is>
      </c>
      <c r="J12" s="29" t="n">
        <v>46296</v>
      </c>
    </row>
    <row r="13">
      <c r="A13" s="9" t="n">
        <v>10</v>
      </c>
      <c r="B13" s="10" t="inlineStr">
        <is>
          <t>Governança</t>
        </is>
      </c>
      <c r="C13" s="10" t="inlineStr">
        <is>
          <t>Composição do Conselho</t>
        </is>
      </c>
      <c r="D13" s="5" t="n">
        <v>0.08</v>
      </c>
      <c r="E13" s="6" t="n">
        <v>5</v>
      </c>
      <c r="F13" s="11">
        <f>D13*E13</f>
        <v/>
      </c>
      <c r="G13" s="6" t="n">
        <v>7.5</v>
      </c>
      <c r="H13" s="9">
        <f>IF(E13&gt;=G13,"Atende","Abaixo")</f>
        <v/>
      </c>
      <c r="I13" s="10" t="inlineStr">
        <is>
          <t>João Silva</t>
        </is>
      </c>
      <c r="J13" s="30" t="n">
        <v>46357</v>
      </c>
    </row>
    <row r="14">
      <c r="A14" s="13" t="n"/>
      <c r="B14" s="14" t="n"/>
      <c r="C14" s="14" t="inlineStr">
        <is>
          <t>TOTAL / MÉDIA GERAL</t>
        </is>
      </c>
      <c r="D14" s="15">
        <f>SUM(D4:D13)</f>
        <v/>
      </c>
      <c r="E14" s="16">
        <f>IFERROR(AVERAGE(E4:E13),0)</f>
        <v/>
      </c>
      <c r="F14" s="17">
        <f>SUM(F4:F13)</f>
        <v/>
      </c>
      <c r="G14" s="13" t="n"/>
      <c r="H14" s="13" t="n"/>
      <c r="I14" s="14" t="n"/>
      <c r="J14" s="13" t="n"/>
    </row>
    <row r="15"/>
    <row r="16">
      <c r="B16" s="18" t="inlineStr">
        <is>
          <t>Nota ESG Geral Ponderada (0-10):</t>
        </is>
      </c>
      <c r="D16" s="19">
        <f>IFERROR(F14/D14,0)</f>
        <v/>
      </c>
    </row>
  </sheetData>
  <mergeCells count="1">
    <mergeCell ref="A1:J1"/>
  </mergeCells>
  <conditionalFormatting sqref="H4:H13">
    <cfRule type="expression" priority="1" dxfId="0" stopIfTrue="1">
      <formula>H4="Atende"</formula>
    </cfRule>
    <cfRule type="expression" priority="2" dxfId="1" stopIfTrue="1">
      <formula>H4="Abaixo"</formula>
    </cfRule>
  </conditionalFormatting>
  <conditionalFormatting sqref="E4:E13">
    <cfRule type="expression" priority="3" dxfId="2" stopIfTrue="1">
      <formula>E4&lt;G4</formula>
    </cfRule>
  </conditionalFormatting>
  <dataValidations count="1">
    <dataValidation sqref="B4:B13" showErrorMessage="1" showInputMessage="1" allowBlank="1" type="list">
      <formula1>"Ambiental,Social,Governança"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6" customWidth="1" min="1" max="1"/>
    <col width="15" customWidth="1" min="2" max="2"/>
    <col width="12" customWidth="1" min="3" max="3"/>
    <col width="15" customWidth="1" min="4" max="4"/>
    <col width="14" customWidth="1" min="5" max="5"/>
    <col width="14" customWidth="1" min="6" max="6"/>
  </cols>
  <sheetData>
    <row r="1" ht="26" customHeight="1">
      <c r="A1" s="20" t="inlineStr">
        <is>
          <t>DASHBOARD - RESUMO ESG</t>
        </is>
      </c>
    </row>
    <row r="2"/>
    <row r="3" ht="28" customHeight="1">
      <c r="A3" s="2" t="inlineStr">
        <is>
          <t>Dimensão</t>
        </is>
      </c>
      <c r="B3" s="2" t="inlineStr">
        <is>
          <t>Peso Total (%)</t>
        </is>
      </c>
      <c r="C3" s="2" t="inlineStr">
        <is>
          <t>Nota Média</t>
        </is>
      </c>
      <c r="D3" s="2" t="inlineStr">
        <is>
          <t>Nota Ponderada</t>
        </is>
      </c>
      <c r="E3" s="2" t="inlineStr">
        <is>
          <t>Qtd. Critérios</t>
        </is>
      </c>
      <c r="F3" s="2" t="inlineStr">
        <is>
          <t>Status Geral</t>
        </is>
      </c>
    </row>
    <row r="4">
      <c r="A4" s="4" t="inlineStr">
        <is>
          <t>Ambiental</t>
        </is>
      </c>
      <c r="B4" s="21">
        <f>IFERROR(SUMIF('Diagnóstico ESG'!B:B,A4,'Diagnóstico ESG'!D:D),0)</f>
        <v/>
      </c>
      <c r="C4" s="7">
        <f>IFERROR(AVERAGEIF('Diagnóstico ESG'!B:B,A4,'Diagnóstico ESG'!E:E),0)</f>
        <v/>
      </c>
      <c r="D4" s="7">
        <f>IFERROR(SUMIF('Diagnóstico ESG'!B:B,A4,'Diagnóstico ESG'!F:F)/B4,0)</f>
        <v/>
      </c>
      <c r="E4" s="3">
        <f>COUNTIF('Diagnóstico ESG'!B:B,A4)</f>
        <v/>
      </c>
      <c r="F4" s="3">
        <f>IF(C4&gt;=7,"Bom","Atenção")</f>
        <v/>
      </c>
    </row>
    <row r="5">
      <c r="A5" s="10" t="inlineStr">
        <is>
          <t>Social</t>
        </is>
      </c>
      <c r="B5" s="22">
        <f>IFERROR(SUMIF('Diagnóstico ESG'!B:B,A5,'Diagnóstico ESG'!D:D),0)</f>
        <v/>
      </c>
      <c r="C5" s="11">
        <f>IFERROR(AVERAGEIF('Diagnóstico ESG'!B:B,A5,'Diagnóstico ESG'!E:E),0)</f>
        <v/>
      </c>
      <c r="D5" s="11">
        <f>IFERROR(SUMIF('Diagnóstico ESG'!B:B,A5,'Diagnóstico ESG'!F:F)/B5,0)</f>
        <v/>
      </c>
      <c r="E5" s="9">
        <f>COUNTIF('Diagnóstico ESG'!B:B,A5)</f>
        <v/>
      </c>
      <c r="F5" s="9">
        <f>IF(C5&gt;=7,"Bom","Atenção")</f>
        <v/>
      </c>
    </row>
    <row r="6">
      <c r="A6" s="4" t="inlineStr">
        <is>
          <t>Governança</t>
        </is>
      </c>
      <c r="B6" s="21">
        <f>IFERROR(SUMIF('Diagnóstico ESG'!B:B,A6,'Diagnóstico ESG'!D:D),0)</f>
        <v/>
      </c>
      <c r="C6" s="7">
        <f>IFERROR(AVERAGEIF('Diagnóstico ESG'!B:B,A6,'Diagnóstico ESG'!E:E),0)</f>
        <v/>
      </c>
      <c r="D6" s="7">
        <f>IFERROR(SUMIF('Diagnóstico ESG'!B:B,A6,'Diagnóstico ESG'!F:F)/B6,0)</f>
        <v/>
      </c>
      <c r="E6" s="3">
        <f>COUNTIF('Diagnóstico ESG'!B:B,A6)</f>
        <v/>
      </c>
      <c r="F6" s="3">
        <f>IF(C6&gt;=7,"Bom","Atenção")</f>
        <v/>
      </c>
    </row>
    <row r="7"/>
    <row r="8"/>
    <row r="9">
      <c r="A9" s="18" t="inlineStr">
        <is>
          <t>Nota ESG Geral (0-10):</t>
        </is>
      </c>
      <c r="B9" s="19">
        <f>'Diagnóstico ESG'!D16</f>
        <v/>
      </c>
    </row>
    <row r="10">
      <c r="A10" s="18" t="inlineStr">
        <is>
          <t>Total de Critérios Avaliados:</t>
        </is>
      </c>
      <c r="B10" s="23">
        <f>SUM(E4:E6)</f>
        <v/>
      </c>
    </row>
    <row r="11">
      <c r="A11" s="18" t="inlineStr">
        <is>
          <t>Critérios Abaixo da Meta:</t>
        </is>
      </c>
      <c r="B11" s="24">
        <f>COUNTIF('Diagnóstico ESG'!H4:H13,"Abaixo")</f>
        <v/>
      </c>
    </row>
  </sheetData>
  <mergeCells count="1">
    <mergeCell ref="A1:F1"/>
  </mergeCells>
  <conditionalFormatting sqref="F4:F6">
    <cfRule type="expression" priority="1" dxfId="0" stopIfTrue="1">
      <formula>F4="Bom"</formula>
    </cfRule>
    <cfRule type="expression" priority="2" dxfId="1" stopIfTrue="1">
      <formula>F4="Atenção"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22" customWidth="1" min="1" max="1"/>
    <col width="90" customWidth="1" min="2" max="2"/>
  </cols>
  <sheetData>
    <row r="1" ht="26" customHeight="1">
      <c r="A1" s="20" t="inlineStr">
        <is>
          <t>INSTRUÇÕES DE USO</t>
        </is>
      </c>
    </row>
    <row r="2"/>
    <row r="3">
      <c r="A3" s="2" t="inlineStr">
        <is>
          <t>Item</t>
        </is>
      </c>
      <c r="B3" s="2" t="inlineStr">
        <is>
          <t>Descrição</t>
        </is>
      </c>
    </row>
    <row r="4" ht="32" customHeight="1">
      <c r="A4" s="25" t="inlineStr">
        <is>
          <t>Diagnóstico ESG</t>
        </is>
      </c>
      <c r="B4" s="26" t="inlineStr">
        <is>
          <t>Planilha principal com os critérios de avaliação divididos em três dimensões: Ambiental, Social e Governança.</t>
        </is>
      </c>
    </row>
    <row r="5" ht="32" customHeight="1">
      <c r="A5" s="27" t="inlineStr">
        <is>
          <t>Peso (%)</t>
        </is>
      </c>
      <c r="B5" s="28" t="inlineStr">
        <is>
          <t>Percentual de importância de cada critério dentro do diagnóstico. A soma de todos os pesos deve totalizar 100%.</t>
        </is>
      </c>
    </row>
    <row r="6" ht="32" customHeight="1">
      <c r="A6" s="25" t="inlineStr">
        <is>
          <t>Nota (0-10)</t>
        </is>
      </c>
      <c r="B6" s="26" t="inlineStr">
        <is>
          <t>Nota atribuída ao critério com base na avaliação realizada. Campo editável (fundo amarelo claro).</t>
        </is>
      </c>
    </row>
    <row r="7" ht="32" customHeight="1">
      <c r="A7" s="27" t="inlineStr">
        <is>
          <t>Nota Ponderada</t>
        </is>
      </c>
      <c r="B7" s="28" t="inlineStr">
        <is>
          <t>Calculada automaticamente como Peso x Nota, refletindo o impacto real do critério na nota final.</t>
        </is>
      </c>
    </row>
    <row r="8" ht="32" customHeight="1">
      <c r="A8" s="25" t="inlineStr">
        <is>
          <t>Meta</t>
        </is>
      </c>
      <c r="B8" s="26" t="inlineStr">
        <is>
          <t>Nota mínima esperada para o critério ser considerado satisfatório.</t>
        </is>
      </c>
    </row>
    <row r="9" ht="32" customHeight="1">
      <c r="A9" s="27" t="inlineStr">
        <is>
          <t>Status</t>
        </is>
      </c>
      <c r="B9" s="28" t="inlineStr">
        <is>
          <t>Indica automaticamente "Atende" ou "Abaixo" com base na comparação entre Nota e Meta.</t>
        </is>
      </c>
    </row>
    <row r="10" ht="32" customHeight="1">
      <c r="A10" s="25" t="inlineStr">
        <is>
          <t>Dashboard</t>
        </is>
      </c>
      <c r="B10" s="26" t="inlineStr">
        <is>
          <t>Consolida os resultados por dimensão (Ambiental, Social, Governança) com médias, pesos e gráficos.</t>
        </is>
      </c>
    </row>
    <row r="11" ht="32" customHeight="1">
      <c r="A11" s="27" t="inlineStr">
        <is>
          <t>Nota ESG Geral</t>
        </is>
      </c>
      <c r="B11" s="28" t="inlineStr">
        <is>
          <t>Média ponderada de todos os critérios, representando a maturidade ESG geral da organização (escala 0-10).</t>
        </is>
      </c>
    </row>
    <row r="12" ht="32" customHeight="1">
      <c r="A12" s="25" t="inlineStr">
        <is>
          <t>Cores e Alertas</t>
        </is>
      </c>
      <c r="B12" s="26" t="inlineStr">
        <is>
          <t>Células verdes indicam critérios que atendem à meta; células vermelhas indicam pontos de atenção.</t>
        </is>
      </c>
    </row>
    <row r="13" ht="32" customHeight="1">
      <c r="A13" s="27" t="inlineStr">
        <is>
          <t>Atualização</t>
        </is>
      </c>
      <c r="B13" s="28" t="inlineStr">
        <is>
          <t>Atualize as notas periodicamente (recomenda-se trimestralmente) para acompanhar a evolução do diagnóstico ESG.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2026-07-17T11:16:08Z</dcterms:created>
  <dcterms:modified xmlns:dcterms="http://purl.org/dc/terms/" xmlns:xsi="http://www.w3.org/2001/XMLSchema-instance" xsi:type="dcterms:W3CDTF">2026-07-17T11:16:08Z</dcterms:modified>
</cp:coreProperties>
</file>