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dastro_Influenciadores" sheetId="1" state="visible" r:id="rId1"/>
    <sheet xmlns:r="http://schemas.openxmlformats.org/officeDocument/2006/relationships" name="Campanhas" sheetId="2" state="visible" r:id="rId2"/>
    <sheet xmlns:r="http://schemas.openxmlformats.org/officeDocument/2006/relationships" name="Resumo_Dashboard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'Cadastro_Influenciadores'!$A$1:$K$101</definedName>
    <definedName name="_xlnm._FilterDatabase" localSheetId="1" hidden="1">'Campanhas'!$A$1:$AB$101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#.##0"/>
    <numFmt numFmtId="165" formatCode="0,0%"/>
    <numFmt numFmtId="166" formatCode="&quot;R$&quot; #.##0,00"/>
    <numFmt numFmtId="167" formatCode="DD/MM/AAAA"/>
    <numFmt numFmtId="168" formatCode="DD/MM/YYYY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E293B"/>
      <sz val="10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 Display"/>
      <b val="1"/>
      <color rgb="001E293B"/>
      <sz val="13"/>
    </font>
    <font>
      <name val="Aptos"/>
      <b val="1"/>
      <color rgb="001E293B"/>
      <sz val="10"/>
    </font>
  </fonts>
  <fills count="8">
    <fill>
      <patternFill/>
    </fill>
    <fill>
      <patternFill patternType="gray125"/>
    </fill>
    <fill>
      <patternFill patternType="solid">
        <fgColor rgb="00334155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EA580C"/>
      </patternFill>
    </fill>
    <fill>
      <patternFill patternType="solid">
        <fgColor rgb="00F0FDFA"/>
      </patternFill>
    </fill>
    <fill>
      <patternFill patternType="solid">
        <fgColor rgb="00FFF7ED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right" vertical="center"/>
    </xf>
    <xf numFmtId="167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left" vertical="center"/>
    </xf>
    <xf numFmtId="166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66" fontId="5" fillId="4" borderId="1" applyAlignment="1" pivotButton="0" quotePrefix="0" xfId="0">
      <alignment horizontal="center" vertical="center"/>
    </xf>
    <xf numFmtId="0" fontId="0" fillId="0" borderId="1" pivotButton="0" quotePrefix="0" xfId="0"/>
    <xf numFmtId="165" fontId="5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7" fontId="2" fillId="6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top" wrapText="1"/>
    </xf>
    <xf numFmtId="167" fontId="2" fillId="3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7" fontId="2" fillId="6" borderId="1" applyAlignment="1" pivotButton="0" quotePrefix="0" xfId="0">
      <alignment horizontal="center" vertical="center"/>
    </xf>
    <xf numFmtId="168" fontId="2" fillId="3" borderId="1" applyAlignment="1" pivotButton="0" quotePrefix="0" xfId="0">
      <alignment horizontal="center" vertical="center"/>
    </xf>
    <xf numFmtId="168" fontId="2" fillId="4" borderId="1" applyAlignment="1" pivotButton="0" quotePrefix="0" xfId="0">
      <alignment horizontal="center" vertical="center"/>
    </xf>
    <xf numFmtId="168" fontId="2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Investimento x receita por campanha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'Resumo_Dashboard'!U16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'Resumo_Dashboard'!$T$17:$T$116</f>
            </numRef>
          </cat>
          <val>
            <numRef>
              <f>'Resumo_Dashboard'!$U$17:$U$116</f>
            </numRef>
          </val>
        </ser>
        <ser>
          <idx val="1"/>
          <order val="1"/>
          <tx>
            <strRef>
              <f>'Resumo_Dashboard'!V16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'Resumo_Dashboard'!$T$17:$T$116</f>
            </numRef>
          </cat>
          <val>
            <numRef>
              <f>'Resumo_Dashboard'!$V$17:$V$116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Campanha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Alcance por plataforma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'Resumo_Dashboard'!U121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'Resumo_Dashboard'!$T$122:$T$124</f>
            </numRef>
          </cat>
          <val>
            <numRef>
              <f>'Resumo_Dashboard'!$U$122:$U$124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Alcance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Plataforma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Evolução mensal da receita</a:t>
            </a:r>
          </a:p>
        </rich>
      </tx>
    </title>
    <plotArea>
      <lineChart>
        <grouping val="standard"/>
        <ser>
          <idx val="0"/>
          <order val="0"/>
          <tx>
            <strRef>
              <f>'Resumo_Dashboard'!U128</f>
            </strRef>
          </tx>
          <spPr>
            <a:ln xmlns:a="http://schemas.openxmlformats.org/drawingml/2006/main" w="28575">
              <a:solidFill>
                <a:srgbClr val="16A3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'Resumo_Dashboard'!$T$129:$T$137</f>
            </numRef>
          </cat>
          <val>
            <numRef>
              <f>'Resumo_Dashboard'!$U$129:$U$137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Receita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de campanhas por plataforma</a:t>
            </a:r>
          </a:p>
        </rich>
      </tx>
    </title>
    <plotArea>
      <doughnutChart>
        <varyColors val="1"/>
        <ser>
          <idx val="0"/>
          <order val="0"/>
          <tx>
            <strRef>
              <f>'Resumo_Dashboard'!V121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'Resumo_Dashboard'!$T$122:$T$124</f>
            </numRef>
          </cat>
          <val>
            <numRef>
              <f>'Resumo_Dashboard'!$V$122:$V$124</f>
            </numRef>
          </val>
        </ser>
        <firstSliceAng val="0"/>
        <holeSize val="10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12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29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29</row>
      <rowOff>0</rowOff>
    </from>
    <ext cx="5400000" cy="288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3" customWidth="1" min="2" max="2"/>
    <col width="18" customWidth="1" min="3" max="3"/>
    <col width="20" customWidth="1" min="4" max="4"/>
    <col width="20" customWidth="1" min="5" max="5"/>
    <col width="20" customWidth="1" min="6" max="6"/>
    <col width="14" customWidth="1" min="7" max="7"/>
    <col width="19" customWidth="1" min="8" max="8"/>
    <col width="30" customWidth="1" min="9" max="9"/>
    <col width="20" customWidth="1" min="10" max="10"/>
    <col width="19" customWidth="1" min="11" max="11"/>
  </cols>
  <sheetData>
    <row r="1" ht="28" customHeight="1">
      <c r="A1" s="1" t="inlineStr">
        <is>
          <t>ID Influenciador</t>
        </is>
      </c>
      <c r="B1" s="1" t="inlineStr">
        <is>
          <t>Nome</t>
        </is>
      </c>
      <c r="C1" s="1" t="inlineStr">
        <is>
          <t>CPF/CNPJ</t>
        </is>
      </c>
      <c r="D1" s="1" t="inlineStr">
        <is>
          <t>Cidade/UF</t>
        </is>
      </c>
      <c r="E1" s="1" t="inlineStr">
        <is>
          <t>Plataforma principal</t>
        </is>
      </c>
      <c r="F1" s="1" t="inlineStr">
        <is>
          <t>Nicho</t>
        </is>
      </c>
      <c r="G1" s="1" t="inlineStr">
        <is>
          <t>Seguidores</t>
        </is>
      </c>
      <c r="H1" s="1" t="inlineStr">
        <is>
          <t>Taxa de engajamento</t>
        </is>
      </c>
      <c r="I1" s="1" t="inlineStr">
        <is>
          <t>Contato</t>
        </is>
      </c>
      <c r="J1" s="1" t="inlineStr">
        <is>
          <t>Status do cadastro</t>
        </is>
      </c>
      <c r="K1" s="1" t="inlineStr">
        <is>
          <t>Cachê padrão (R$)</t>
        </is>
      </c>
    </row>
    <row r="2">
      <c r="A2" s="2" t="inlineStr">
        <is>
          <t>INF-001</t>
        </is>
      </c>
      <c r="B2" s="3" t="inlineStr">
        <is>
          <t>João Silva</t>
        </is>
      </c>
      <c r="C2" s="3" t="inlineStr">
        <is>
          <t>123.456.789-09</t>
        </is>
      </c>
      <c r="D2" s="3" t="inlineStr">
        <is>
          <t>São Paulo/SP</t>
        </is>
      </c>
      <c r="E2" s="2" t="inlineStr">
        <is>
          <t>Instagram</t>
        </is>
      </c>
      <c r="F2" s="3" t="inlineStr">
        <is>
          <t>Tecnologia</t>
        </is>
      </c>
      <c r="G2" s="4" t="n">
        <v>485000</v>
      </c>
      <c r="H2" s="5" t="n">
        <v>0.058</v>
      </c>
      <c r="I2" s="3" t="inlineStr">
        <is>
          <t>joao.silva@contato.com</t>
        </is>
      </c>
      <c r="J2" s="2" t="inlineStr">
        <is>
          <t>Ativo</t>
        </is>
      </c>
      <c r="K2" s="6" t="n">
        <v>4800</v>
      </c>
    </row>
    <row r="3">
      <c r="A3" s="2" t="inlineStr">
        <is>
          <t>INF-002</t>
        </is>
      </c>
      <c r="B3" s="3" t="inlineStr">
        <is>
          <t>Maria Oliveira</t>
        </is>
      </c>
      <c r="C3" s="3" t="inlineStr">
        <is>
          <t>234.567.890-10</t>
        </is>
      </c>
      <c r="D3" s="3" t="inlineStr">
        <is>
          <t>Rio de Janeiro/RJ</t>
        </is>
      </c>
      <c r="E3" s="2" t="inlineStr">
        <is>
          <t>TikTok</t>
        </is>
      </c>
      <c r="F3" s="3" t="inlineStr">
        <is>
          <t>Beleza</t>
        </is>
      </c>
      <c r="G3" s="4" t="n">
        <v>920000</v>
      </c>
      <c r="H3" s="5" t="n">
        <v>0.08500000000000001</v>
      </c>
      <c r="I3" s="3" t="inlineStr">
        <is>
          <t>maria.oliveira@contato.com</t>
        </is>
      </c>
      <c r="J3" s="2" t="inlineStr">
        <is>
          <t>Ativo</t>
        </is>
      </c>
      <c r="K3" s="6" t="n">
        <v>7800</v>
      </c>
    </row>
    <row r="4">
      <c r="A4" s="2" t="inlineStr">
        <is>
          <t>INF-003</t>
        </is>
      </c>
      <c r="B4" s="3" t="inlineStr">
        <is>
          <t>Pedro Santos</t>
        </is>
      </c>
      <c r="C4" s="3" t="inlineStr">
        <is>
          <t>345.678.901-11</t>
        </is>
      </c>
      <c r="D4" s="3" t="inlineStr">
        <is>
          <t>Belo Horizonte/MG</t>
        </is>
      </c>
      <c r="E4" s="2" t="inlineStr">
        <is>
          <t>Instagram</t>
        </is>
      </c>
      <c r="F4" s="3" t="inlineStr">
        <is>
          <t>Fitness</t>
        </is>
      </c>
      <c r="G4" s="4" t="n">
        <v>355000</v>
      </c>
      <c r="H4" s="5" t="n">
        <v>0.064</v>
      </c>
      <c r="I4" s="3" t="inlineStr">
        <is>
          <t>pedro.santos@contato.com</t>
        </is>
      </c>
      <c r="J4" s="2" t="inlineStr">
        <is>
          <t>Em negociação</t>
        </is>
      </c>
      <c r="K4" s="6" t="n">
        <v>5200</v>
      </c>
    </row>
    <row r="5">
      <c r="A5" s="2" t="inlineStr">
        <is>
          <t>INF-004</t>
        </is>
      </c>
      <c r="B5" s="3" t="inlineStr">
        <is>
          <t>Ana Souza</t>
        </is>
      </c>
      <c r="C5" s="3" t="inlineStr">
        <is>
          <t>456.789.012-12</t>
        </is>
      </c>
      <c r="D5" s="3" t="inlineStr">
        <is>
          <t>Curitiba/PR</t>
        </is>
      </c>
      <c r="E5" s="2" t="inlineStr">
        <is>
          <t>YouTube</t>
        </is>
      </c>
      <c r="F5" s="3" t="inlineStr">
        <is>
          <t>Gastronomia</t>
        </is>
      </c>
      <c r="G5" s="4" t="n">
        <v>610000</v>
      </c>
      <c r="H5" s="5" t="n">
        <v>0.049</v>
      </c>
      <c r="I5" s="3" t="inlineStr">
        <is>
          <t>ana.souza@contato.com</t>
        </is>
      </c>
      <c r="J5" s="2" t="inlineStr">
        <is>
          <t>Ativo</t>
        </is>
      </c>
      <c r="K5" s="6" t="n">
        <v>6900</v>
      </c>
    </row>
    <row r="6">
      <c r="A6" s="2" t="inlineStr">
        <is>
          <t>INF-005</t>
        </is>
      </c>
      <c r="B6" s="3" t="inlineStr">
        <is>
          <t>Carlos Pereira</t>
        </is>
      </c>
      <c r="C6" s="3" t="inlineStr">
        <is>
          <t>567.890.123-13</t>
        </is>
      </c>
      <c r="D6" s="3" t="inlineStr">
        <is>
          <t>Porto Alegre/RS</t>
        </is>
      </c>
      <c r="E6" s="2" t="inlineStr">
        <is>
          <t>Instagram</t>
        </is>
      </c>
      <c r="F6" s="3" t="inlineStr">
        <is>
          <t>Finanças</t>
        </is>
      </c>
      <c r="G6" s="4" t="n">
        <v>276000</v>
      </c>
      <c r="H6" s="5" t="n">
        <v>0.042</v>
      </c>
      <c r="I6" s="3" t="inlineStr">
        <is>
          <t>carlos.pereira@contato.com</t>
        </is>
      </c>
      <c r="J6" s="2" t="inlineStr">
        <is>
          <t>Ativo</t>
        </is>
      </c>
      <c r="K6" s="6" t="n">
        <v>6300</v>
      </c>
    </row>
    <row r="7">
      <c r="A7" s="2" t="inlineStr">
        <is>
          <t>INF-006</t>
        </is>
      </c>
      <c r="B7" s="3" t="inlineStr">
        <is>
          <t>Juliana Costa</t>
        </is>
      </c>
      <c r="C7" s="3" t="inlineStr">
        <is>
          <t>678.901.234-14</t>
        </is>
      </c>
      <c r="D7" s="3" t="inlineStr">
        <is>
          <t>Salvador/BA</t>
        </is>
      </c>
      <c r="E7" s="2" t="inlineStr">
        <is>
          <t>TikTok</t>
        </is>
      </c>
      <c r="F7" s="3" t="inlineStr">
        <is>
          <t>Moda</t>
        </is>
      </c>
      <c r="G7" s="4" t="n">
        <v>740000</v>
      </c>
      <c r="H7" s="5" t="n">
        <v>0.076</v>
      </c>
      <c r="I7" s="3" t="inlineStr">
        <is>
          <t>juliana.costa@contato.com</t>
        </is>
      </c>
      <c r="J7" s="2" t="inlineStr">
        <is>
          <t>Em negociação</t>
        </is>
      </c>
      <c r="K7" s="6" t="n">
        <v>8900</v>
      </c>
    </row>
    <row r="8">
      <c r="A8" s="2" t="inlineStr">
        <is>
          <t>INF-007</t>
        </is>
      </c>
      <c r="B8" s="3" t="inlineStr">
        <is>
          <t>Rafael Almeida</t>
        </is>
      </c>
      <c r="C8" s="3" t="inlineStr">
        <is>
          <t>789.012.345-15</t>
        </is>
      </c>
      <c r="D8" s="3" t="inlineStr">
        <is>
          <t>Recife/PE</t>
        </is>
      </c>
      <c r="E8" s="2" t="inlineStr">
        <is>
          <t>YouTube</t>
        </is>
      </c>
      <c r="F8" s="3" t="inlineStr">
        <is>
          <t>Viagens</t>
        </is>
      </c>
      <c r="G8" s="4" t="n">
        <v>430000</v>
      </c>
      <c r="H8" s="5" t="n">
        <v>0.053</v>
      </c>
      <c r="I8" s="3" t="inlineStr">
        <is>
          <t>rafael.almeida@contato.com</t>
        </is>
      </c>
      <c r="J8" s="2" t="inlineStr">
        <is>
          <t>Ativo</t>
        </is>
      </c>
      <c r="K8" s="6" t="n">
        <v>7200</v>
      </c>
    </row>
    <row r="9">
      <c r="A9" s="2" t="inlineStr">
        <is>
          <t>INF-008</t>
        </is>
      </c>
      <c r="B9" s="3" t="inlineStr">
        <is>
          <t>Camila Ferreira</t>
        </is>
      </c>
      <c r="C9" s="3" t="inlineStr">
        <is>
          <t>890.123.456-16</t>
        </is>
      </c>
      <c r="D9" s="3" t="inlineStr">
        <is>
          <t>Fortaleza/CE</t>
        </is>
      </c>
      <c r="E9" s="2" t="inlineStr">
        <is>
          <t>Instagram</t>
        </is>
      </c>
      <c r="F9" s="3" t="inlineStr">
        <is>
          <t>Maternidade</t>
        </is>
      </c>
      <c r="G9" s="4" t="n">
        <v>320000</v>
      </c>
      <c r="H9" s="5" t="n">
        <v>0.068</v>
      </c>
      <c r="I9" s="3" t="inlineStr">
        <is>
          <t>camila.ferreira@contato.com</t>
        </is>
      </c>
      <c r="J9" s="2" t="inlineStr">
        <is>
          <t>Ativo</t>
        </is>
      </c>
      <c r="K9" s="6" t="n">
        <v>5400</v>
      </c>
    </row>
    <row r="10">
      <c r="A10" s="2" t="inlineStr">
        <is>
          <t>INF-009</t>
        </is>
      </c>
      <c r="B10" s="3" t="inlineStr">
        <is>
          <t>Lucas Rodrigues</t>
        </is>
      </c>
      <c r="C10" s="3" t="inlineStr">
        <is>
          <t>901.234.567-17</t>
        </is>
      </c>
      <c r="D10" s="3" t="inlineStr">
        <is>
          <t>Brasília/DF</t>
        </is>
      </c>
      <c r="E10" s="2" t="inlineStr">
        <is>
          <t>TikTok</t>
        </is>
      </c>
      <c r="F10" s="3" t="inlineStr">
        <is>
          <t>Games</t>
        </is>
      </c>
      <c r="G10" s="4" t="n">
        <v>860000</v>
      </c>
      <c r="H10" s="5" t="n">
        <v>0.07099999999999999</v>
      </c>
      <c r="I10" s="3" t="inlineStr">
        <is>
          <t>lucas.rodrigues@contato.com</t>
        </is>
      </c>
      <c r="J10" s="2" t="inlineStr">
        <is>
          <t>Inativo</t>
        </is>
      </c>
      <c r="K10" s="6" t="n">
        <v>12000</v>
      </c>
    </row>
    <row r="11">
      <c r="A11" s="2" t="inlineStr">
        <is>
          <t>INF-010</t>
        </is>
      </c>
      <c r="B11" s="3" t="inlineStr">
        <is>
          <t>Fernanda Lima</t>
        </is>
      </c>
      <c r="C11" s="3" t="inlineStr">
        <is>
          <t>012.345.678-18</t>
        </is>
      </c>
      <c r="D11" s="3" t="inlineStr">
        <is>
          <t>Campinas/SP</t>
        </is>
      </c>
      <c r="E11" s="2" t="inlineStr">
        <is>
          <t>Instagram</t>
        </is>
      </c>
      <c r="F11" s="3" t="inlineStr">
        <is>
          <t>Sustentabilidade</t>
        </is>
      </c>
      <c r="G11" s="4" t="n">
        <v>198000</v>
      </c>
      <c r="H11" s="5" t="n">
        <v>0.031</v>
      </c>
      <c r="I11" s="3" t="inlineStr">
        <is>
          <t>fernanda.lima@contato.com</t>
        </is>
      </c>
      <c r="J11" s="2" t="inlineStr">
        <is>
          <t>Ativo</t>
        </is>
      </c>
      <c r="K11" s="6" t="n">
        <v>1500</v>
      </c>
    </row>
    <row r="12">
      <c r="A12" s="2" t="n"/>
      <c r="B12" s="3" t="n"/>
      <c r="C12" s="3" t="n"/>
      <c r="D12" s="3" t="n"/>
      <c r="E12" s="2" t="n"/>
      <c r="F12" s="3" t="n"/>
      <c r="G12" s="4" t="n"/>
      <c r="H12" s="5" t="n"/>
      <c r="I12" s="3" t="n"/>
      <c r="J12" s="2" t="n"/>
      <c r="K12" s="6" t="n"/>
    </row>
    <row r="13">
      <c r="A13" s="2" t="n"/>
      <c r="B13" s="3" t="n"/>
      <c r="C13" s="3" t="n"/>
      <c r="D13" s="3" t="n"/>
      <c r="E13" s="2" t="n"/>
      <c r="F13" s="3" t="n"/>
      <c r="G13" s="4" t="n"/>
      <c r="H13" s="5" t="n"/>
      <c r="I13" s="3" t="n"/>
      <c r="J13" s="2" t="n"/>
      <c r="K13" s="6" t="n"/>
    </row>
    <row r="14">
      <c r="A14" s="2" t="n"/>
      <c r="B14" s="3" t="n"/>
      <c r="C14" s="3" t="n"/>
      <c r="D14" s="3" t="n"/>
      <c r="E14" s="2" t="n"/>
      <c r="F14" s="3" t="n"/>
      <c r="G14" s="4" t="n"/>
      <c r="H14" s="5" t="n"/>
      <c r="I14" s="3" t="n"/>
      <c r="J14" s="2" t="n"/>
      <c r="K14" s="6" t="n"/>
    </row>
    <row r="15">
      <c r="A15" s="2" t="n"/>
      <c r="B15" s="3" t="n"/>
      <c r="C15" s="3" t="n"/>
      <c r="D15" s="3" t="n"/>
      <c r="E15" s="2" t="n"/>
      <c r="F15" s="3" t="n"/>
      <c r="G15" s="4" t="n"/>
      <c r="H15" s="5" t="n"/>
      <c r="I15" s="3" t="n"/>
      <c r="J15" s="2" t="n"/>
      <c r="K15" s="6" t="n"/>
    </row>
    <row r="16">
      <c r="A16" s="2" t="n"/>
      <c r="B16" s="3" t="n"/>
      <c r="C16" s="3" t="n"/>
      <c r="D16" s="3" t="n"/>
      <c r="E16" s="2" t="n"/>
      <c r="F16" s="3" t="n"/>
      <c r="G16" s="4" t="n"/>
      <c r="H16" s="5" t="n"/>
      <c r="I16" s="3" t="n"/>
      <c r="J16" s="2" t="n"/>
      <c r="K16" s="6" t="n"/>
    </row>
    <row r="17">
      <c r="A17" s="2" t="n"/>
      <c r="B17" s="3" t="n"/>
      <c r="C17" s="3" t="n"/>
      <c r="D17" s="3" t="n"/>
      <c r="E17" s="2" t="n"/>
      <c r="F17" s="3" t="n"/>
      <c r="G17" s="4" t="n"/>
      <c r="H17" s="5" t="n"/>
      <c r="I17" s="3" t="n"/>
      <c r="J17" s="2" t="n"/>
      <c r="K17" s="6" t="n"/>
    </row>
    <row r="18">
      <c r="A18" s="2" t="n"/>
      <c r="B18" s="3" t="n"/>
      <c r="C18" s="3" t="n"/>
      <c r="D18" s="3" t="n"/>
      <c r="E18" s="2" t="n"/>
      <c r="F18" s="3" t="n"/>
      <c r="G18" s="4" t="n"/>
      <c r="H18" s="5" t="n"/>
      <c r="I18" s="3" t="n"/>
      <c r="J18" s="2" t="n"/>
      <c r="K18" s="6" t="n"/>
    </row>
    <row r="19">
      <c r="A19" s="2" t="n"/>
      <c r="B19" s="3" t="n"/>
      <c r="C19" s="3" t="n"/>
      <c r="D19" s="3" t="n"/>
      <c r="E19" s="2" t="n"/>
      <c r="F19" s="3" t="n"/>
      <c r="G19" s="4" t="n"/>
      <c r="H19" s="5" t="n"/>
      <c r="I19" s="3" t="n"/>
      <c r="J19" s="2" t="n"/>
      <c r="K19" s="6" t="n"/>
    </row>
    <row r="20">
      <c r="A20" s="2" t="n"/>
      <c r="B20" s="3" t="n"/>
      <c r="C20" s="3" t="n"/>
      <c r="D20" s="3" t="n"/>
      <c r="E20" s="2" t="n"/>
      <c r="F20" s="3" t="n"/>
      <c r="G20" s="4" t="n"/>
      <c r="H20" s="5" t="n"/>
      <c r="I20" s="3" t="n"/>
      <c r="J20" s="2" t="n"/>
      <c r="K20" s="6" t="n"/>
    </row>
    <row r="21">
      <c r="A21" s="2" t="n"/>
      <c r="B21" s="3" t="n"/>
      <c r="C21" s="3" t="n"/>
      <c r="D21" s="3" t="n"/>
      <c r="E21" s="2" t="n"/>
      <c r="F21" s="3" t="n"/>
      <c r="G21" s="4" t="n"/>
      <c r="H21" s="5" t="n"/>
      <c r="I21" s="3" t="n"/>
      <c r="J21" s="2" t="n"/>
      <c r="K21" s="6" t="n"/>
    </row>
    <row r="22">
      <c r="A22" s="2" t="n"/>
      <c r="B22" s="3" t="n"/>
      <c r="C22" s="3" t="n"/>
      <c r="D22" s="3" t="n"/>
      <c r="E22" s="2" t="n"/>
      <c r="F22" s="3" t="n"/>
      <c r="G22" s="4" t="n"/>
      <c r="H22" s="5" t="n"/>
      <c r="I22" s="3" t="n"/>
      <c r="J22" s="2" t="n"/>
      <c r="K22" s="6" t="n"/>
    </row>
    <row r="23">
      <c r="A23" s="2" t="n"/>
      <c r="B23" s="3" t="n"/>
      <c r="C23" s="3" t="n"/>
      <c r="D23" s="3" t="n"/>
      <c r="E23" s="2" t="n"/>
      <c r="F23" s="3" t="n"/>
      <c r="G23" s="4" t="n"/>
      <c r="H23" s="5" t="n"/>
      <c r="I23" s="3" t="n"/>
      <c r="J23" s="2" t="n"/>
      <c r="K23" s="6" t="n"/>
    </row>
    <row r="24">
      <c r="A24" s="2" t="n"/>
      <c r="B24" s="3" t="n"/>
      <c r="C24" s="3" t="n"/>
      <c r="D24" s="3" t="n"/>
      <c r="E24" s="2" t="n"/>
      <c r="F24" s="3" t="n"/>
      <c r="G24" s="4" t="n"/>
      <c r="H24" s="5" t="n"/>
      <c r="I24" s="3" t="n"/>
      <c r="J24" s="2" t="n"/>
      <c r="K24" s="6" t="n"/>
    </row>
    <row r="25">
      <c r="A25" s="2" t="n"/>
      <c r="B25" s="3" t="n"/>
      <c r="C25" s="3" t="n"/>
      <c r="D25" s="3" t="n"/>
      <c r="E25" s="2" t="n"/>
      <c r="F25" s="3" t="n"/>
      <c r="G25" s="4" t="n"/>
      <c r="H25" s="5" t="n"/>
      <c r="I25" s="3" t="n"/>
      <c r="J25" s="2" t="n"/>
      <c r="K25" s="6" t="n"/>
    </row>
    <row r="26">
      <c r="A26" s="2" t="n"/>
      <c r="B26" s="3" t="n"/>
      <c r="C26" s="3" t="n"/>
      <c r="D26" s="3" t="n"/>
      <c r="E26" s="2" t="n"/>
      <c r="F26" s="3" t="n"/>
      <c r="G26" s="4" t="n"/>
      <c r="H26" s="5" t="n"/>
      <c r="I26" s="3" t="n"/>
      <c r="J26" s="2" t="n"/>
      <c r="K26" s="6" t="n"/>
    </row>
    <row r="27">
      <c r="A27" s="2" t="n"/>
      <c r="B27" s="3" t="n"/>
      <c r="C27" s="3" t="n"/>
      <c r="D27" s="3" t="n"/>
      <c r="E27" s="2" t="n"/>
      <c r="F27" s="3" t="n"/>
      <c r="G27" s="4" t="n"/>
      <c r="H27" s="5" t="n"/>
      <c r="I27" s="3" t="n"/>
      <c r="J27" s="2" t="n"/>
      <c r="K27" s="6" t="n"/>
    </row>
    <row r="28">
      <c r="A28" s="2" t="n"/>
      <c r="B28" s="3" t="n"/>
      <c r="C28" s="3" t="n"/>
      <c r="D28" s="3" t="n"/>
      <c r="E28" s="2" t="n"/>
      <c r="F28" s="3" t="n"/>
      <c r="G28" s="4" t="n"/>
      <c r="H28" s="5" t="n"/>
      <c r="I28" s="3" t="n"/>
      <c r="J28" s="2" t="n"/>
      <c r="K28" s="6" t="n"/>
    </row>
    <row r="29">
      <c r="A29" s="2" t="n"/>
      <c r="B29" s="3" t="n"/>
      <c r="C29" s="3" t="n"/>
      <c r="D29" s="3" t="n"/>
      <c r="E29" s="2" t="n"/>
      <c r="F29" s="3" t="n"/>
      <c r="G29" s="4" t="n"/>
      <c r="H29" s="5" t="n"/>
      <c r="I29" s="3" t="n"/>
      <c r="J29" s="2" t="n"/>
      <c r="K29" s="6" t="n"/>
    </row>
    <row r="30">
      <c r="A30" s="2" t="n"/>
      <c r="B30" s="3" t="n"/>
      <c r="C30" s="3" t="n"/>
      <c r="D30" s="3" t="n"/>
      <c r="E30" s="2" t="n"/>
      <c r="F30" s="3" t="n"/>
      <c r="G30" s="4" t="n"/>
      <c r="H30" s="5" t="n"/>
      <c r="I30" s="3" t="n"/>
      <c r="J30" s="2" t="n"/>
      <c r="K30" s="6" t="n"/>
    </row>
    <row r="31">
      <c r="A31" s="2" t="n"/>
      <c r="B31" s="3" t="n"/>
      <c r="C31" s="3" t="n"/>
      <c r="D31" s="3" t="n"/>
      <c r="E31" s="2" t="n"/>
      <c r="F31" s="3" t="n"/>
      <c r="G31" s="4" t="n"/>
      <c r="H31" s="5" t="n"/>
      <c r="I31" s="3" t="n"/>
      <c r="J31" s="2" t="n"/>
      <c r="K31" s="6" t="n"/>
    </row>
    <row r="32">
      <c r="A32" s="2" t="n"/>
      <c r="B32" s="3" t="n"/>
      <c r="C32" s="3" t="n"/>
      <c r="D32" s="3" t="n"/>
      <c r="E32" s="2" t="n"/>
      <c r="F32" s="3" t="n"/>
      <c r="G32" s="4" t="n"/>
      <c r="H32" s="5" t="n"/>
      <c r="I32" s="3" t="n"/>
      <c r="J32" s="2" t="n"/>
      <c r="K32" s="6" t="n"/>
    </row>
    <row r="33">
      <c r="A33" s="2" t="n"/>
      <c r="B33" s="3" t="n"/>
      <c r="C33" s="3" t="n"/>
      <c r="D33" s="3" t="n"/>
      <c r="E33" s="2" t="n"/>
      <c r="F33" s="3" t="n"/>
      <c r="G33" s="4" t="n"/>
      <c r="H33" s="5" t="n"/>
      <c r="I33" s="3" t="n"/>
      <c r="J33" s="2" t="n"/>
      <c r="K33" s="6" t="n"/>
    </row>
    <row r="34">
      <c r="A34" s="2" t="n"/>
      <c r="B34" s="3" t="n"/>
      <c r="C34" s="3" t="n"/>
      <c r="D34" s="3" t="n"/>
      <c r="E34" s="2" t="n"/>
      <c r="F34" s="3" t="n"/>
      <c r="G34" s="4" t="n"/>
      <c r="H34" s="5" t="n"/>
      <c r="I34" s="3" t="n"/>
      <c r="J34" s="2" t="n"/>
      <c r="K34" s="6" t="n"/>
    </row>
    <row r="35">
      <c r="A35" s="2" t="n"/>
      <c r="B35" s="3" t="n"/>
      <c r="C35" s="3" t="n"/>
      <c r="D35" s="3" t="n"/>
      <c r="E35" s="2" t="n"/>
      <c r="F35" s="3" t="n"/>
      <c r="G35" s="4" t="n"/>
      <c r="H35" s="5" t="n"/>
      <c r="I35" s="3" t="n"/>
      <c r="J35" s="2" t="n"/>
      <c r="K35" s="6" t="n"/>
    </row>
    <row r="36">
      <c r="A36" s="2" t="n"/>
      <c r="B36" s="3" t="n"/>
      <c r="C36" s="3" t="n"/>
      <c r="D36" s="3" t="n"/>
      <c r="E36" s="2" t="n"/>
      <c r="F36" s="3" t="n"/>
      <c r="G36" s="4" t="n"/>
      <c r="H36" s="5" t="n"/>
      <c r="I36" s="3" t="n"/>
      <c r="J36" s="2" t="n"/>
      <c r="K36" s="6" t="n"/>
    </row>
    <row r="37">
      <c r="A37" s="2" t="n"/>
      <c r="B37" s="3" t="n"/>
      <c r="C37" s="3" t="n"/>
      <c r="D37" s="3" t="n"/>
      <c r="E37" s="2" t="n"/>
      <c r="F37" s="3" t="n"/>
      <c r="G37" s="4" t="n"/>
      <c r="H37" s="5" t="n"/>
      <c r="I37" s="3" t="n"/>
      <c r="J37" s="2" t="n"/>
      <c r="K37" s="6" t="n"/>
    </row>
    <row r="38">
      <c r="A38" s="2" t="n"/>
      <c r="B38" s="3" t="n"/>
      <c r="C38" s="3" t="n"/>
      <c r="D38" s="3" t="n"/>
      <c r="E38" s="2" t="n"/>
      <c r="F38" s="3" t="n"/>
      <c r="G38" s="4" t="n"/>
      <c r="H38" s="5" t="n"/>
      <c r="I38" s="3" t="n"/>
      <c r="J38" s="2" t="n"/>
      <c r="K38" s="6" t="n"/>
    </row>
    <row r="39">
      <c r="A39" s="2" t="n"/>
      <c r="B39" s="3" t="n"/>
      <c r="C39" s="3" t="n"/>
      <c r="D39" s="3" t="n"/>
      <c r="E39" s="2" t="n"/>
      <c r="F39" s="3" t="n"/>
      <c r="G39" s="4" t="n"/>
      <c r="H39" s="5" t="n"/>
      <c r="I39" s="3" t="n"/>
      <c r="J39" s="2" t="n"/>
      <c r="K39" s="6" t="n"/>
    </row>
    <row r="40">
      <c r="A40" s="2" t="n"/>
      <c r="B40" s="3" t="n"/>
      <c r="C40" s="3" t="n"/>
      <c r="D40" s="3" t="n"/>
      <c r="E40" s="2" t="n"/>
      <c r="F40" s="3" t="n"/>
      <c r="G40" s="4" t="n"/>
      <c r="H40" s="5" t="n"/>
      <c r="I40" s="3" t="n"/>
      <c r="J40" s="2" t="n"/>
      <c r="K40" s="6" t="n"/>
    </row>
    <row r="41">
      <c r="A41" s="2" t="n"/>
      <c r="B41" s="3" t="n"/>
      <c r="C41" s="3" t="n"/>
      <c r="D41" s="3" t="n"/>
      <c r="E41" s="2" t="n"/>
      <c r="F41" s="3" t="n"/>
      <c r="G41" s="4" t="n"/>
      <c r="H41" s="5" t="n"/>
      <c r="I41" s="3" t="n"/>
      <c r="J41" s="2" t="n"/>
      <c r="K41" s="6" t="n"/>
    </row>
    <row r="42">
      <c r="A42" s="2" t="n"/>
      <c r="B42" s="3" t="n"/>
      <c r="C42" s="3" t="n"/>
      <c r="D42" s="3" t="n"/>
      <c r="E42" s="2" t="n"/>
      <c r="F42" s="3" t="n"/>
      <c r="G42" s="4" t="n"/>
      <c r="H42" s="5" t="n"/>
      <c r="I42" s="3" t="n"/>
      <c r="J42" s="2" t="n"/>
      <c r="K42" s="6" t="n"/>
    </row>
    <row r="43">
      <c r="A43" s="2" t="n"/>
      <c r="B43" s="3" t="n"/>
      <c r="C43" s="3" t="n"/>
      <c r="D43" s="3" t="n"/>
      <c r="E43" s="2" t="n"/>
      <c r="F43" s="3" t="n"/>
      <c r="G43" s="4" t="n"/>
      <c r="H43" s="5" t="n"/>
      <c r="I43" s="3" t="n"/>
      <c r="J43" s="2" t="n"/>
      <c r="K43" s="6" t="n"/>
    </row>
    <row r="44">
      <c r="A44" s="2" t="n"/>
      <c r="B44" s="3" t="n"/>
      <c r="C44" s="3" t="n"/>
      <c r="D44" s="3" t="n"/>
      <c r="E44" s="2" t="n"/>
      <c r="F44" s="3" t="n"/>
      <c r="G44" s="4" t="n"/>
      <c r="H44" s="5" t="n"/>
      <c r="I44" s="3" t="n"/>
      <c r="J44" s="2" t="n"/>
      <c r="K44" s="6" t="n"/>
    </row>
    <row r="45">
      <c r="A45" s="2" t="n"/>
      <c r="B45" s="3" t="n"/>
      <c r="C45" s="3" t="n"/>
      <c r="D45" s="3" t="n"/>
      <c r="E45" s="2" t="n"/>
      <c r="F45" s="3" t="n"/>
      <c r="G45" s="4" t="n"/>
      <c r="H45" s="5" t="n"/>
      <c r="I45" s="3" t="n"/>
      <c r="J45" s="2" t="n"/>
      <c r="K45" s="6" t="n"/>
    </row>
    <row r="46">
      <c r="A46" s="2" t="n"/>
      <c r="B46" s="3" t="n"/>
      <c r="C46" s="3" t="n"/>
      <c r="D46" s="3" t="n"/>
      <c r="E46" s="2" t="n"/>
      <c r="F46" s="3" t="n"/>
      <c r="G46" s="4" t="n"/>
      <c r="H46" s="5" t="n"/>
      <c r="I46" s="3" t="n"/>
      <c r="J46" s="2" t="n"/>
      <c r="K46" s="6" t="n"/>
    </row>
    <row r="47">
      <c r="A47" s="2" t="n"/>
      <c r="B47" s="3" t="n"/>
      <c r="C47" s="3" t="n"/>
      <c r="D47" s="3" t="n"/>
      <c r="E47" s="2" t="n"/>
      <c r="F47" s="3" t="n"/>
      <c r="G47" s="4" t="n"/>
      <c r="H47" s="5" t="n"/>
      <c r="I47" s="3" t="n"/>
      <c r="J47" s="2" t="n"/>
      <c r="K47" s="6" t="n"/>
    </row>
    <row r="48">
      <c r="A48" s="2" t="n"/>
      <c r="B48" s="3" t="n"/>
      <c r="C48" s="3" t="n"/>
      <c r="D48" s="3" t="n"/>
      <c r="E48" s="2" t="n"/>
      <c r="F48" s="3" t="n"/>
      <c r="G48" s="4" t="n"/>
      <c r="H48" s="5" t="n"/>
      <c r="I48" s="3" t="n"/>
      <c r="J48" s="2" t="n"/>
      <c r="K48" s="6" t="n"/>
    </row>
    <row r="49">
      <c r="A49" s="2" t="n"/>
      <c r="B49" s="3" t="n"/>
      <c r="C49" s="3" t="n"/>
      <c r="D49" s="3" t="n"/>
      <c r="E49" s="2" t="n"/>
      <c r="F49" s="3" t="n"/>
      <c r="G49" s="4" t="n"/>
      <c r="H49" s="5" t="n"/>
      <c r="I49" s="3" t="n"/>
      <c r="J49" s="2" t="n"/>
      <c r="K49" s="6" t="n"/>
    </row>
    <row r="50">
      <c r="A50" s="2" t="n"/>
      <c r="B50" s="3" t="n"/>
      <c r="C50" s="3" t="n"/>
      <c r="D50" s="3" t="n"/>
      <c r="E50" s="2" t="n"/>
      <c r="F50" s="3" t="n"/>
      <c r="G50" s="4" t="n"/>
      <c r="H50" s="5" t="n"/>
      <c r="I50" s="3" t="n"/>
      <c r="J50" s="2" t="n"/>
      <c r="K50" s="6" t="n"/>
    </row>
    <row r="51">
      <c r="A51" s="2" t="n"/>
      <c r="B51" s="3" t="n"/>
      <c r="C51" s="3" t="n"/>
      <c r="D51" s="3" t="n"/>
      <c r="E51" s="2" t="n"/>
      <c r="F51" s="3" t="n"/>
      <c r="G51" s="4" t="n"/>
      <c r="H51" s="5" t="n"/>
      <c r="I51" s="3" t="n"/>
      <c r="J51" s="2" t="n"/>
      <c r="K51" s="6" t="n"/>
    </row>
    <row r="52">
      <c r="A52" s="2" t="n"/>
      <c r="B52" s="3" t="n"/>
      <c r="C52" s="3" t="n"/>
      <c r="D52" s="3" t="n"/>
      <c r="E52" s="2" t="n"/>
      <c r="F52" s="3" t="n"/>
      <c r="G52" s="4" t="n"/>
      <c r="H52" s="5" t="n"/>
      <c r="I52" s="3" t="n"/>
      <c r="J52" s="2" t="n"/>
      <c r="K52" s="6" t="n"/>
    </row>
    <row r="53">
      <c r="A53" s="2" t="n"/>
      <c r="B53" s="3" t="n"/>
      <c r="C53" s="3" t="n"/>
      <c r="D53" s="3" t="n"/>
      <c r="E53" s="2" t="n"/>
      <c r="F53" s="3" t="n"/>
      <c r="G53" s="4" t="n"/>
      <c r="H53" s="5" t="n"/>
      <c r="I53" s="3" t="n"/>
      <c r="J53" s="2" t="n"/>
      <c r="K53" s="6" t="n"/>
    </row>
    <row r="54">
      <c r="A54" s="2" t="n"/>
      <c r="B54" s="3" t="n"/>
      <c r="C54" s="3" t="n"/>
      <c r="D54" s="3" t="n"/>
      <c r="E54" s="2" t="n"/>
      <c r="F54" s="3" t="n"/>
      <c r="G54" s="4" t="n"/>
      <c r="H54" s="5" t="n"/>
      <c r="I54" s="3" t="n"/>
      <c r="J54" s="2" t="n"/>
      <c r="K54" s="6" t="n"/>
    </row>
    <row r="55">
      <c r="A55" s="2" t="n"/>
      <c r="B55" s="3" t="n"/>
      <c r="C55" s="3" t="n"/>
      <c r="D55" s="3" t="n"/>
      <c r="E55" s="2" t="n"/>
      <c r="F55" s="3" t="n"/>
      <c r="G55" s="4" t="n"/>
      <c r="H55" s="5" t="n"/>
      <c r="I55" s="3" t="n"/>
      <c r="J55" s="2" t="n"/>
      <c r="K55" s="6" t="n"/>
    </row>
    <row r="56">
      <c r="A56" s="2" t="n"/>
      <c r="B56" s="3" t="n"/>
      <c r="C56" s="3" t="n"/>
      <c r="D56" s="3" t="n"/>
      <c r="E56" s="2" t="n"/>
      <c r="F56" s="3" t="n"/>
      <c r="G56" s="4" t="n"/>
      <c r="H56" s="5" t="n"/>
      <c r="I56" s="3" t="n"/>
      <c r="J56" s="2" t="n"/>
      <c r="K56" s="6" t="n"/>
    </row>
    <row r="57">
      <c r="A57" s="2" t="n"/>
      <c r="B57" s="3" t="n"/>
      <c r="C57" s="3" t="n"/>
      <c r="D57" s="3" t="n"/>
      <c r="E57" s="2" t="n"/>
      <c r="F57" s="3" t="n"/>
      <c r="G57" s="4" t="n"/>
      <c r="H57" s="5" t="n"/>
      <c r="I57" s="3" t="n"/>
      <c r="J57" s="2" t="n"/>
      <c r="K57" s="6" t="n"/>
    </row>
    <row r="58">
      <c r="A58" s="2" t="n"/>
      <c r="B58" s="3" t="n"/>
      <c r="C58" s="3" t="n"/>
      <c r="D58" s="3" t="n"/>
      <c r="E58" s="2" t="n"/>
      <c r="F58" s="3" t="n"/>
      <c r="G58" s="4" t="n"/>
      <c r="H58" s="5" t="n"/>
      <c r="I58" s="3" t="n"/>
      <c r="J58" s="2" t="n"/>
      <c r="K58" s="6" t="n"/>
    </row>
    <row r="59">
      <c r="A59" s="2" t="n"/>
      <c r="B59" s="3" t="n"/>
      <c r="C59" s="3" t="n"/>
      <c r="D59" s="3" t="n"/>
      <c r="E59" s="2" t="n"/>
      <c r="F59" s="3" t="n"/>
      <c r="G59" s="4" t="n"/>
      <c r="H59" s="5" t="n"/>
      <c r="I59" s="3" t="n"/>
      <c r="J59" s="2" t="n"/>
      <c r="K59" s="6" t="n"/>
    </row>
    <row r="60">
      <c r="A60" s="2" t="n"/>
      <c r="B60" s="3" t="n"/>
      <c r="C60" s="3" t="n"/>
      <c r="D60" s="3" t="n"/>
      <c r="E60" s="2" t="n"/>
      <c r="F60" s="3" t="n"/>
      <c r="G60" s="4" t="n"/>
      <c r="H60" s="5" t="n"/>
      <c r="I60" s="3" t="n"/>
      <c r="J60" s="2" t="n"/>
      <c r="K60" s="6" t="n"/>
    </row>
    <row r="61">
      <c r="A61" s="2" t="n"/>
      <c r="B61" s="3" t="n"/>
      <c r="C61" s="3" t="n"/>
      <c r="D61" s="3" t="n"/>
      <c r="E61" s="2" t="n"/>
      <c r="F61" s="3" t="n"/>
      <c r="G61" s="4" t="n"/>
      <c r="H61" s="5" t="n"/>
      <c r="I61" s="3" t="n"/>
      <c r="J61" s="2" t="n"/>
      <c r="K61" s="6" t="n"/>
    </row>
    <row r="62">
      <c r="A62" s="2" t="n"/>
      <c r="B62" s="3" t="n"/>
      <c r="C62" s="3" t="n"/>
      <c r="D62" s="3" t="n"/>
      <c r="E62" s="2" t="n"/>
      <c r="F62" s="3" t="n"/>
      <c r="G62" s="4" t="n"/>
      <c r="H62" s="5" t="n"/>
      <c r="I62" s="3" t="n"/>
      <c r="J62" s="2" t="n"/>
      <c r="K62" s="6" t="n"/>
    </row>
    <row r="63">
      <c r="A63" s="2" t="n"/>
      <c r="B63" s="3" t="n"/>
      <c r="C63" s="3" t="n"/>
      <c r="D63" s="3" t="n"/>
      <c r="E63" s="2" t="n"/>
      <c r="F63" s="3" t="n"/>
      <c r="G63" s="4" t="n"/>
      <c r="H63" s="5" t="n"/>
      <c r="I63" s="3" t="n"/>
      <c r="J63" s="2" t="n"/>
      <c r="K63" s="6" t="n"/>
    </row>
    <row r="64">
      <c r="A64" s="2" t="n"/>
      <c r="B64" s="3" t="n"/>
      <c r="C64" s="3" t="n"/>
      <c r="D64" s="3" t="n"/>
      <c r="E64" s="2" t="n"/>
      <c r="F64" s="3" t="n"/>
      <c r="G64" s="4" t="n"/>
      <c r="H64" s="5" t="n"/>
      <c r="I64" s="3" t="n"/>
      <c r="J64" s="2" t="n"/>
      <c r="K64" s="6" t="n"/>
    </row>
    <row r="65">
      <c r="A65" s="2" t="n"/>
      <c r="B65" s="3" t="n"/>
      <c r="C65" s="3" t="n"/>
      <c r="D65" s="3" t="n"/>
      <c r="E65" s="2" t="n"/>
      <c r="F65" s="3" t="n"/>
      <c r="G65" s="4" t="n"/>
      <c r="H65" s="5" t="n"/>
      <c r="I65" s="3" t="n"/>
      <c r="J65" s="2" t="n"/>
      <c r="K65" s="6" t="n"/>
    </row>
    <row r="66">
      <c r="A66" s="2" t="n"/>
      <c r="B66" s="3" t="n"/>
      <c r="C66" s="3" t="n"/>
      <c r="D66" s="3" t="n"/>
      <c r="E66" s="2" t="n"/>
      <c r="F66" s="3" t="n"/>
      <c r="G66" s="4" t="n"/>
      <c r="H66" s="5" t="n"/>
      <c r="I66" s="3" t="n"/>
      <c r="J66" s="2" t="n"/>
      <c r="K66" s="6" t="n"/>
    </row>
    <row r="67">
      <c r="A67" s="2" t="n"/>
      <c r="B67" s="3" t="n"/>
      <c r="C67" s="3" t="n"/>
      <c r="D67" s="3" t="n"/>
      <c r="E67" s="2" t="n"/>
      <c r="F67" s="3" t="n"/>
      <c r="G67" s="4" t="n"/>
      <c r="H67" s="5" t="n"/>
      <c r="I67" s="3" t="n"/>
      <c r="J67" s="2" t="n"/>
      <c r="K67" s="6" t="n"/>
    </row>
    <row r="68">
      <c r="A68" s="2" t="n"/>
      <c r="B68" s="3" t="n"/>
      <c r="C68" s="3" t="n"/>
      <c r="D68" s="3" t="n"/>
      <c r="E68" s="2" t="n"/>
      <c r="F68" s="3" t="n"/>
      <c r="G68" s="4" t="n"/>
      <c r="H68" s="5" t="n"/>
      <c r="I68" s="3" t="n"/>
      <c r="J68" s="2" t="n"/>
      <c r="K68" s="6" t="n"/>
    </row>
    <row r="69">
      <c r="A69" s="2" t="n"/>
      <c r="B69" s="3" t="n"/>
      <c r="C69" s="3" t="n"/>
      <c r="D69" s="3" t="n"/>
      <c r="E69" s="2" t="n"/>
      <c r="F69" s="3" t="n"/>
      <c r="G69" s="4" t="n"/>
      <c r="H69" s="5" t="n"/>
      <c r="I69" s="3" t="n"/>
      <c r="J69" s="2" t="n"/>
      <c r="K69" s="6" t="n"/>
    </row>
    <row r="70">
      <c r="A70" s="2" t="n"/>
      <c r="B70" s="3" t="n"/>
      <c r="C70" s="3" t="n"/>
      <c r="D70" s="3" t="n"/>
      <c r="E70" s="2" t="n"/>
      <c r="F70" s="3" t="n"/>
      <c r="G70" s="4" t="n"/>
      <c r="H70" s="5" t="n"/>
      <c r="I70" s="3" t="n"/>
      <c r="J70" s="2" t="n"/>
      <c r="K70" s="6" t="n"/>
    </row>
    <row r="71">
      <c r="A71" s="2" t="n"/>
      <c r="B71" s="3" t="n"/>
      <c r="C71" s="3" t="n"/>
      <c r="D71" s="3" t="n"/>
      <c r="E71" s="2" t="n"/>
      <c r="F71" s="3" t="n"/>
      <c r="G71" s="4" t="n"/>
      <c r="H71" s="5" t="n"/>
      <c r="I71" s="3" t="n"/>
      <c r="J71" s="2" t="n"/>
      <c r="K71" s="6" t="n"/>
    </row>
    <row r="72">
      <c r="A72" s="2" t="n"/>
      <c r="B72" s="3" t="n"/>
      <c r="C72" s="3" t="n"/>
      <c r="D72" s="3" t="n"/>
      <c r="E72" s="2" t="n"/>
      <c r="F72" s="3" t="n"/>
      <c r="G72" s="4" t="n"/>
      <c r="H72" s="5" t="n"/>
      <c r="I72" s="3" t="n"/>
      <c r="J72" s="2" t="n"/>
      <c r="K72" s="6" t="n"/>
    </row>
    <row r="73">
      <c r="A73" s="2" t="n"/>
      <c r="B73" s="3" t="n"/>
      <c r="C73" s="3" t="n"/>
      <c r="D73" s="3" t="n"/>
      <c r="E73" s="2" t="n"/>
      <c r="F73" s="3" t="n"/>
      <c r="G73" s="4" t="n"/>
      <c r="H73" s="5" t="n"/>
      <c r="I73" s="3" t="n"/>
      <c r="J73" s="2" t="n"/>
      <c r="K73" s="6" t="n"/>
    </row>
    <row r="74">
      <c r="A74" s="2" t="n"/>
      <c r="B74" s="3" t="n"/>
      <c r="C74" s="3" t="n"/>
      <c r="D74" s="3" t="n"/>
      <c r="E74" s="2" t="n"/>
      <c r="F74" s="3" t="n"/>
      <c r="G74" s="4" t="n"/>
      <c r="H74" s="5" t="n"/>
      <c r="I74" s="3" t="n"/>
      <c r="J74" s="2" t="n"/>
      <c r="K74" s="6" t="n"/>
    </row>
    <row r="75">
      <c r="A75" s="2" t="n"/>
      <c r="B75" s="3" t="n"/>
      <c r="C75" s="3" t="n"/>
      <c r="D75" s="3" t="n"/>
      <c r="E75" s="2" t="n"/>
      <c r="F75" s="3" t="n"/>
      <c r="G75" s="4" t="n"/>
      <c r="H75" s="5" t="n"/>
      <c r="I75" s="3" t="n"/>
      <c r="J75" s="2" t="n"/>
      <c r="K75" s="6" t="n"/>
    </row>
    <row r="76">
      <c r="A76" s="2" t="n"/>
      <c r="B76" s="3" t="n"/>
      <c r="C76" s="3" t="n"/>
      <c r="D76" s="3" t="n"/>
      <c r="E76" s="2" t="n"/>
      <c r="F76" s="3" t="n"/>
      <c r="G76" s="4" t="n"/>
      <c r="H76" s="5" t="n"/>
      <c r="I76" s="3" t="n"/>
      <c r="J76" s="2" t="n"/>
      <c r="K76" s="6" t="n"/>
    </row>
    <row r="77">
      <c r="A77" s="2" t="n"/>
      <c r="B77" s="3" t="n"/>
      <c r="C77" s="3" t="n"/>
      <c r="D77" s="3" t="n"/>
      <c r="E77" s="2" t="n"/>
      <c r="F77" s="3" t="n"/>
      <c r="G77" s="4" t="n"/>
      <c r="H77" s="5" t="n"/>
      <c r="I77" s="3" t="n"/>
      <c r="J77" s="2" t="n"/>
      <c r="K77" s="6" t="n"/>
    </row>
    <row r="78">
      <c r="A78" s="2" t="n"/>
      <c r="B78" s="3" t="n"/>
      <c r="C78" s="3" t="n"/>
      <c r="D78" s="3" t="n"/>
      <c r="E78" s="2" t="n"/>
      <c r="F78" s="3" t="n"/>
      <c r="G78" s="4" t="n"/>
      <c r="H78" s="5" t="n"/>
      <c r="I78" s="3" t="n"/>
      <c r="J78" s="2" t="n"/>
      <c r="K78" s="6" t="n"/>
    </row>
    <row r="79">
      <c r="A79" s="2" t="n"/>
      <c r="B79" s="3" t="n"/>
      <c r="C79" s="3" t="n"/>
      <c r="D79" s="3" t="n"/>
      <c r="E79" s="2" t="n"/>
      <c r="F79" s="3" t="n"/>
      <c r="G79" s="4" t="n"/>
      <c r="H79" s="5" t="n"/>
      <c r="I79" s="3" t="n"/>
      <c r="J79" s="2" t="n"/>
      <c r="K79" s="6" t="n"/>
    </row>
    <row r="80">
      <c r="A80" s="2" t="n"/>
      <c r="B80" s="3" t="n"/>
      <c r="C80" s="3" t="n"/>
      <c r="D80" s="3" t="n"/>
      <c r="E80" s="2" t="n"/>
      <c r="F80" s="3" t="n"/>
      <c r="G80" s="4" t="n"/>
      <c r="H80" s="5" t="n"/>
      <c r="I80" s="3" t="n"/>
      <c r="J80" s="2" t="n"/>
      <c r="K80" s="6" t="n"/>
    </row>
    <row r="81">
      <c r="A81" s="2" t="n"/>
      <c r="B81" s="3" t="n"/>
      <c r="C81" s="3" t="n"/>
      <c r="D81" s="3" t="n"/>
      <c r="E81" s="2" t="n"/>
      <c r="F81" s="3" t="n"/>
      <c r="G81" s="4" t="n"/>
      <c r="H81" s="5" t="n"/>
      <c r="I81" s="3" t="n"/>
      <c r="J81" s="2" t="n"/>
      <c r="K81" s="6" t="n"/>
    </row>
    <row r="82">
      <c r="A82" s="2" t="n"/>
      <c r="B82" s="3" t="n"/>
      <c r="C82" s="3" t="n"/>
      <c r="D82" s="3" t="n"/>
      <c r="E82" s="2" t="n"/>
      <c r="F82" s="3" t="n"/>
      <c r="G82" s="4" t="n"/>
      <c r="H82" s="5" t="n"/>
      <c r="I82" s="3" t="n"/>
      <c r="J82" s="2" t="n"/>
      <c r="K82" s="6" t="n"/>
    </row>
    <row r="83">
      <c r="A83" s="2" t="n"/>
      <c r="B83" s="3" t="n"/>
      <c r="C83" s="3" t="n"/>
      <c r="D83" s="3" t="n"/>
      <c r="E83" s="2" t="n"/>
      <c r="F83" s="3" t="n"/>
      <c r="G83" s="4" t="n"/>
      <c r="H83" s="5" t="n"/>
      <c r="I83" s="3" t="n"/>
      <c r="J83" s="2" t="n"/>
      <c r="K83" s="6" t="n"/>
    </row>
    <row r="84">
      <c r="A84" s="2" t="n"/>
      <c r="B84" s="3" t="n"/>
      <c r="C84" s="3" t="n"/>
      <c r="D84" s="3" t="n"/>
      <c r="E84" s="2" t="n"/>
      <c r="F84" s="3" t="n"/>
      <c r="G84" s="4" t="n"/>
      <c r="H84" s="5" t="n"/>
      <c r="I84" s="3" t="n"/>
      <c r="J84" s="2" t="n"/>
      <c r="K84" s="6" t="n"/>
    </row>
    <row r="85">
      <c r="A85" s="2" t="n"/>
      <c r="B85" s="3" t="n"/>
      <c r="C85" s="3" t="n"/>
      <c r="D85" s="3" t="n"/>
      <c r="E85" s="2" t="n"/>
      <c r="F85" s="3" t="n"/>
      <c r="G85" s="4" t="n"/>
      <c r="H85" s="5" t="n"/>
      <c r="I85" s="3" t="n"/>
      <c r="J85" s="2" t="n"/>
      <c r="K85" s="6" t="n"/>
    </row>
    <row r="86">
      <c r="A86" s="2" t="n"/>
      <c r="B86" s="3" t="n"/>
      <c r="C86" s="3" t="n"/>
      <c r="D86" s="3" t="n"/>
      <c r="E86" s="2" t="n"/>
      <c r="F86" s="3" t="n"/>
      <c r="G86" s="4" t="n"/>
      <c r="H86" s="5" t="n"/>
      <c r="I86" s="3" t="n"/>
      <c r="J86" s="2" t="n"/>
      <c r="K86" s="6" t="n"/>
    </row>
    <row r="87">
      <c r="A87" s="2" t="n"/>
      <c r="B87" s="3" t="n"/>
      <c r="C87" s="3" t="n"/>
      <c r="D87" s="3" t="n"/>
      <c r="E87" s="2" t="n"/>
      <c r="F87" s="3" t="n"/>
      <c r="G87" s="4" t="n"/>
      <c r="H87" s="5" t="n"/>
      <c r="I87" s="3" t="n"/>
      <c r="J87" s="2" t="n"/>
      <c r="K87" s="6" t="n"/>
    </row>
    <row r="88">
      <c r="A88" s="2" t="n"/>
      <c r="B88" s="3" t="n"/>
      <c r="C88" s="3" t="n"/>
      <c r="D88" s="3" t="n"/>
      <c r="E88" s="2" t="n"/>
      <c r="F88" s="3" t="n"/>
      <c r="G88" s="4" t="n"/>
      <c r="H88" s="5" t="n"/>
      <c r="I88" s="3" t="n"/>
      <c r="J88" s="2" t="n"/>
      <c r="K88" s="6" t="n"/>
    </row>
    <row r="89">
      <c r="A89" s="2" t="n"/>
      <c r="B89" s="3" t="n"/>
      <c r="C89" s="3" t="n"/>
      <c r="D89" s="3" t="n"/>
      <c r="E89" s="2" t="n"/>
      <c r="F89" s="3" t="n"/>
      <c r="G89" s="4" t="n"/>
      <c r="H89" s="5" t="n"/>
      <c r="I89" s="3" t="n"/>
      <c r="J89" s="2" t="n"/>
      <c r="K89" s="6" t="n"/>
    </row>
    <row r="90">
      <c r="A90" s="2" t="n"/>
      <c r="B90" s="3" t="n"/>
      <c r="C90" s="3" t="n"/>
      <c r="D90" s="3" t="n"/>
      <c r="E90" s="2" t="n"/>
      <c r="F90" s="3" t="n"/>
      <c r="G90" s="4" t="n"/>
      <c r="H90" s="5" t="n"/>
      <c r="I90" s="3" t="n"/>
      <c r="J90" s="2" t="n"/>
      <c r="K90" s="6" t="n"/>
    </row>
    <row r="91">
      <c r="A91" s="2" t="n"/>
      <c r="B91" s="3" t="n"/>
      <c r="C91" s="3" t="n"/>
      <c r="D91" s="3" t="n"/>
      <c r="E91" s="2" t="n"/>
      <c r="F91" s="3" t="n"/>
      <c r="G91" s="4" t="n"/>
      <c r="H91" s="5" t="n"/>
      <c r="I91" s="3" t="n"/>
      <c r="J91" s="2" t="n"/>
      <c r="K91" s="6" t="n"/>
    </row>
    <row r="92">
      <c r="A92" s="2" t="n"/>
      <c r="B92" s="3" t="n"/>
      <c r="C92" s="3" t="n"/>
      <c r="D92" s="3" t="n"/>
      <c r="E92" s="2" t="n"/>
      <c r="F92" s="3" t="n"/>
      <c r="G92" s="4" t="n"/>
      <c r="H92" s="5" t="n"/>
      <c r="I92" s="3" t="n"/>
      <c r="J92" s="2" t="n"/>
      <c r="K92" s="6" t="n"/>
    </row>
    <row r="93">
      <c r="A93" s="2" t="n"/>
      <c r="B93" s="3" t="n"/>
      <c r="C93" s="3" t="n"/>
      <c r="D93" s="3" t="n"/>
      <c r="E93" s="2" t="n"/>
      <c r="F93" s="3" t="n"/>
      <c r="G93" s="4" t="n"/>
      <c r="H93" s="5" t="n"/>
      <c r="I93" s="3" t="n"/>
      <c r="J93" s="2" t="n"/>
      <c r="K93" s="6" t="n"/>
    </row>
    <row r="94">
      <c r="A94" s="2" t="n"/>
      <c r="B94" s="3" t="n"/>
      <c r="C94" s="3" t="n"/>
      <c r="D94" s="3" t="n"/>
      <c r="E94" s="2" t="n"/>
      <c r="F94" s="3" t="n"/>
      <c r="G94" s="4" t="n"/>
      <c r="H94" s="5" t="n"/>
      <c r="I94" s="3" t="n"/>
      <c r="J94" s="2" t="n"/>
      <c r="K94" s="6" t="n"/>
    </row>
    <row r="95">
      <c r="A95" s="2" t="n"/>
      <c r="B95" s="3" t="n"/>
      <c r="C95" s="3" t="n"/>
      <c r="D95" s="3" t="n"/>
      <c r="E95" s="2" t="n"/>
      <c r="F95" s="3" t="n"/>
      <c r="G95" s="4" t="n"/>
      <c r="H95" s="5" t="n"/>
      <c r="I95" s="3" t="n"/>
      <c r="J95" s="2" t="n"/>
      <c r="K95" s="6" t="n"/>
    </row>
    <row r="96">
      <c r="A96" s="2" t="n"/>
      <c r="B96" s="3" t="n"/>
      <c r="C96" s="3" t="n"/>
      <c r="D96" s="3" t="n"/>
      <c r="E96" s="2" t="n"/>
      <c r="F96" s="3" t="n"/>
      <c r="G96" s="4" t="n"/>
      <c r="H96" s="5" t="n"/>
      <c r="I96" s="3" t="n"/>
      <c r="J96" s="2" t="n"/>
      <c r="K96" s="6" t="n"/>
    </row>
    <row r="97">
      <c r="A97" s="2" t="n"/>
      <c r="B97" s="3" t="n"/>
      <c r="C97" s="3" t="n"/>
      <c r="D97" s="3" t="n"/>
      <c r="E97" s="2" t="n"/>
      <c r="F97" s="3" t="n"/>
      <c r="G97" s="4" t="n"/>
      <c r="H97" s="5" t="n"/>
      <c r="I97" s="3" t="n"/>
      <c r="J97" s="2" t="n"/>
      <c r="K97" s="6" t="n"/>
    </row>
    <row r="98">
      <c r="A98" s="2" t="n"/>
      <c r="B98" s="3" t="n"/>
      <c r="C98" s="3" t="n"/>
      <c r="D98" s="3" t="n"/>
      <c r="E98" s="2" t="n"/>
      <c r="F98" s="3" t="n"/>
      <c r="G98" s="4" t="n"/>
      <c r="H98" s="5" t="n"/>
      <c r="I98" s="3" t="n"/>
      <c r="J98" s="2" t="n"/>
      <c r="K98" s="6" t="n"/>
    </row>
    <row r="99">
      <c r="A99" s="2" t="n"/>
      <c r="B99" s="3" t="n"/>
      <c r="C99" s="3" t="n"/>
      <c r="D99" s="3" t="n"/>
      <c r="E99" s="2" t="n"/>
      <c r="F99" s="3" t="n"/>
      <c r="G99" s="4" t="n"/>
      <c r="H99" s="5" t="n"/>
      <c r="I99" s="3" t="n"/>
      <c r="J99" s="2" t="n"/>
      <c r="K99" s="6" t="n"/>
    </row>
    <row r="100">
      <c r="A100" s="2" t="n"/>
      <c r="B100" s="3" t="n"/>
      <c r="C100" s="3" t="n"/>
      <c r="D100" s="3" t="n"/>
      <c r="E100" s="2" t="n"/>
      <c r="F100" s="3" t="n"/>
      <c r="G100" s="4" t="n"/>
      <c r="H100" s="5" t="n"/>
      <c r="I100" s="3" t="n"/>
      <c r="J100" s="2" t="n"/>
      <c r="K100" s="6" t="n"/>
    </row>
    <row r="101">
      <c r="A101" s="2" t="n"/>
      <c r="B101" s="3" t="n"/>
      <c r="C101" s="3" t="n"/>
      <c r="D101" s="3" t="n"/>
      <c r="E101" s="2" t="n"/>
      <c r="F101" s="3" t="n"/>
      <c r="G101" s="4" t="n"/>
      <c r="H101" s="5" t="n"/>
      <c r="I101" s="3" t="n"/>
      <c r="J101" s="2" t="n"/>
      <c r="K101" s="6" t="n"/>
    </row>
  </sheetData>
  <autoFilter ref="A1:K101"/>
  <conditionalFormatting sqref="J2:J101">
    <cfRule type="expression" priority="1" dxfId="0">
      <formula>$J2="Ativo"</formula>
    </cfRule>
    <cfRule type="expression" priority="2" dxfId="1">
      <formula>$J2="Inativo"</formula>
    </cfRule>
  </conditionalFormatting>
  <dataValidations count="2">
    <dataValidation sqref="E2:E101" showErrorMessage="1" showInputMessage="1" allowBlank="1" type="list">
      <formula1>"Instagram,TikTok,YouTube"</formula1>
    </dataValidation>
    <dataValidation sqref="J2:J101" showErrorMessage="1" showInputMessage="1" allowBlank="1" type="list">
      <formula1>"Ativo,Em negociação,Inativo"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4" customWidth="1" min="3" max="3"/>
    <col width="18" customWidth="1" min="4" max="4"/>
    <col width="23" customWidth="1" min="5" max="5"/>
    <col width="14" customWidth="1" min="6" max="6"/>
    <col width="20" customWidth="1" min="7" max="7"/>
    <col width="18" customWidth="1" min="8" max="8"/>
    <col width="14" customWidth="1" min="9" max="9"/>
    <col width="20" customWidth="1" min="10" max="10"/>
    <col width="19" customWidth="1" min="11" max="11"/>
    <col width="15" customWidth="1" min="12" max="12"/>
    <col width="23" customWidth="1" min="13" max="13"/>
    <col width="15" customWidth="1" min="14" max="14"/>
    <col width="15" customWidth="1" min="15" max="15"/>
    <col width="16" customWidth="1" min="16" max="16"/>
    <col width="13" customWidth="1" min="17" max="17"/>
    <col width="12" customWidth="1" min="18" max="18"/>
    <col width="12" customWidth="1" min="19" max="19"/>
    <col width="20" customWidth="1" min="20" max="20"/>
    <col width="14" customWidth="1" min="21" max="21"/>
    <col width="20" customWidth="1" min="22" max="22"/>
    <col width="12" customWidth="1" min="23" max="23"/>
    <col width="14" customWidth="1" min="24" max="24"/>
    <col width="12" customWidth="1" min="25" max="25"/>
    <col width="19" customWidth="1" min="26" max="26"/>
    <col width="20" customWidth="1" min="27" max="27"/>
    <col width="28" customWidth="1" min="28" max="28"/>
  </cols>
  <sheetData>
    <row r="1" ht="32" customHeight="1">
      <c r="A1" s="1" t="inlineStr">
        <is>
          <t>ID Campanha</t>
        </is>
      </c>
      <c r="B1" s="1" t="inlineStr">
        <is>
          <t>Data de início</t>
        </is>
      </c>
      <c r="C1" s="1" t="inlineStr">
        <is>
          <t>Data de término</t>
        </is>
      </c>
      <c r="D1" s="1" t="inlineStr">
        <is>
          <t>ID Influenciador</t>
        </is>
      </c>
      <c r="E1" s="1" t="inlineStr">
        <is>
          <t>Influenciador</t>
        </is>
      </c>
      <c r="F1" s="1" t="inlineStr">
        <is>
          <t>Plataforma</t>
        </is>
      </c>
      <c r="G1" s="1" t="inlineStr">
        <is>
          <t>Cidade/UF</t>
        </is>
      </c>
      <c r="H1" s="1" t="inlineStr">
        <is>
          <t>Nicho</t>
        </is>
      </c>
      <c r="I1" s="1" t="inlineStr">
        <is>
          <t>Seguidores</t>
        </is>
      </c>
      <c r="J1" s="1" t="inlineStr">
        <is>
          <t>Entregas contratadas</t>
        </is>
      </c>
      <c r="K1" s="1" t="inlineStr">
        <is>
          <t>Entregas realizadas</t>
        </is>
      </c>
      <c r="L1" s="1" t="inlineStr">
        <is>
          <t>Cachê (R$)</t>
        </is>
      </c>
      <c r="M1" s="1" t="inlineStr">
        <is>
          <t>Investimento em mídia (R$)</t>
        </is>
      </c>
      <c r="N1" s="1" t="inlineStr">
        <is>
          <t>Impressões</t>
        </is>
      </c>
      <c r="O1" s="1" t="inlineStr">
        <is>
          <t>Alcance</t>
        </is>
      </c>
      <c r="P1" s="1" t="inlineStr">
        <is>
          <t>Engajamentos</t>
        </is>
      </c>
      <c r="Q1" s="1" t="inlineStr">
        <is>
          <t>Cliques</t>
        </is>
      </c>
      <c r="R1" s="1" t="inlineStr">
        <is>
          <t>Leads</t>
        </is>
      </c>
      <c r="S1" s="1" t="inlineStr">
        <is>
          <t>Vendas</t>
        </is>
      </c>
      <c r="T1" s="1" t="inlineStr">
        <is>
          <t>Receita gerada (R$)</t>
        </is>
      </c>
      <c r="U1" s="1" t="inlineStr">
        <is>
          <t>CPM (R$)</t>
        </is>
      </c>
      <c r="V1" s="1" t="inlineStr">
        <is>
          <t>Taxa de engajamento</t>
        </is>
      </c>
      <c r="W1" s="1" t="inlineStr">
        <is>
          <t>CTR</t>
        </is>
      </c>
      <c r="X1" s="1" t="inlineStr">
        <is>
          <t>CPL (R$)</t>
        </is>
      </c>
      <c r="Y1" s="1" t="inlineStr">
        <is>
          <t>ROI</t>
        </is>
      </c>
      <c r="Z1" s="1" t="inlineStr">
        <is>
          <t>Status da campanha</t>
        </is>
      </c>
      <c r="AA1" s="1" t="inlineStr">
        <is>
          <t>Avaliação automática</t>
        </is>
      </c>
      <c r="AB1" s="1" t="inlineStr">
        <is>
          <t>Marca / segmento</t>
        </is>
      </c>
    </row>
    <row r="2">
      <c r="A2" s="2" t="inlineStr">
        <is>
          <t>CAMP-2026-001</t>
        </is>
      </c>
      <c r="B2" s="35" t="n">
        <v>46032</v>
      </c>
      <c r="C2" s="35" t="n">
        <v>46053</v>
      </c>
      <c r="D2" s="2" t="inlineStr">
        <is>
          <t>INF-001</t>
        </is>
      </c>
      <c r="E2" s="8">
        <f>IF($D2="","",IFERROR(VLOOKUP($D2,'Cadastro_Influenciadores'!$A$2:$K$101,2,FALSE),"Não encontrado"))</f>
        <v/>
      </c>
      <c r="F2" s="9">
        <f>IF($D2="","",IFERROR(VLOOKUP($D2,'Cadastro_Influenciadores'!$A$2:$K$101,5,FALSE),""))</f>
        <v/>
      </c>
      <c r="G2" s="8">
        <f>IF($D2="","",IFERROR(VLOOKUP($D2,'Cadastro_Influenciadores'!$A$2:$K$101,4,FALSE),""))</f>
        <v/>
      </c>
      <c r="H2" s="8">
        <f>IF($D2="","",IFERROR(VLOOKUP($D2,'Cadastro_Influenciadores'!$A$2:$K$101,6,FALSE),""))</f>
        <v/>
      </c>
      <c r="I2" s="10">
        <f>IF($D2="","",IFERROR(VLOOKUP($D2,'Cadastro_Influenciadores'!$A$2:$K$101,7,FALSE),0))</f>
        <v/>
      </c>
      <c r="J2" s="11" t="n">
        <v>3</v>
      </c>
      <c r="K2" s="11" t="n">
        <v>3</v>
      </c>
      <c r="L2" s="12" t="n">
        <v>4800</v>
      </c>
      <c r="M2" s="12" t="n">
        <v>2500</v>
      </c>
      <c r="N2" s="11" t="n">
        <v>310000</v>
      </c>
      <c r="O2" s="11" t="n">
        <v>210000</v>
      </c>
      <c r="P2" s="11" t="n">
        <v>14200</v>
      </c>
      <c r="Q2" s="11" t="n">
        <v>3900</v>
      </c>
      <c r="R2" s="11" t="n">
        <v>330</v>
      </c>
      <c r="S2" s="11" t="n">
        <v>76</v>
      </c>
      <c r="T2" s="12" t="n">
        <v>16800</v>
      </c>
      <c r="U2" s="13">
        <f>IF(OR($A2="",$N2=""),"",IFERROR($M2/$N2*1000,0))</f>
        <v/>
      </c>
      <c r="V2" s="14">
        <f>IF(OR($A2="",$O2=""),"",IFERROR($P2/$O2,0))</f>
        <v/>
      </c>
      <c r="W2" s="14">
        <f>IF(OR($A2="",$O2=""),"",IFERROR($Q2/$O2,0))</f>
        <v/>
      </c>
      <c r="X2" s="13">
        <f>IF(OR($A2="",$R2=""),"",IFERROR(($M2+$L2)/$R2,0))</f>
        <v/>
      </c>
      <c r="Y2" s="14">
        <f>IF(OR($A2="",$T2="",$L2="",$M2=""),"",IFERROR(($T2-($L2+$M2))/($L2+$M2),0))</f>
        <v/>
      </c>
      <c r="Z2" s="9">
        <f>IF(OR($A2="",$J2=""),"",IF($K2&gt;=$J2,"Concluída",IF($C2="","Em andamento",IF(TODAY()&gt;$C2,"Atrasada","Em andamento"))))</f>
        <v/>
      </c>
      <c r="AA2" s="9">
        <f>IF(OR($A2="",$Y2=""),"",IF($Y2&gt;=1,"Excelente",IF($Y2&gt;=0.3,"Boa",IF($Y2&gt;=0,"Regular","Revisar"))))</f>
        <v/>
      </c>
      <c r="AB2" s="3" t="inlineStr">
        <is>
          <t>TechPulse | Tecnologia</t>
        </is>
      </c>
    </row>
    <row r="3">
      <c r="A3" s="2" t="inlineStr">
        <is>
          <t>CAMP-2026-002</t>
        </is>
      </c>
      <c r="B3" s="35" t="n">
        <v>46061</v>
      </c>
      <c r="C3" s="35" t="n">
        <v>46082</v>
      </c>
      <c r="D3" s="2" t="inlineStr">
        <is>
          <t>INF-002</t>
        </is>
      </c>
      <c r="E3" s="8">
        <f>IF($D3="","",IFERROR(VLOOKUP($D3,'Cadastro_Influenciadores'!$A$2:$K$101,2,FALSE),"Não encontrado"))</f>
        <v/>
      </c>
      <c r="F3" s="9">
        <f>IF($D3="","",IFERROR(VLOOKUP($D3,'Cadastro_Influenciadores'!$A$2:$K$101,5,FALSE),""))</f>
        <v/>
      </c>
      <c r="G3" s="8">
        <f>IF($D3="","",IFERROR(VLOOKUP($D3,'Cadastro_Influenciadores'!$A$2:$K$101,4,FALSE),""))</f>
        <v/>
      </c>
      <c r="H3" s="8">
        <f>IF($D3="","",IFERROR(VLOOKUP($D3,'Cadastro_Influenciadores'!$A$2:$K$101,6,FALSE),""))</f>
        <v/>
      </c>
      <c r="I3" s="10">
        <f>IF($D3="","",IFERROR(VLOOKUP($D3,'Cadastro_Influenciadores'!$A$2:$K$101,7,FALSE),0))</f>
        <v/>
      </c>
      <c r="J3" s="11" t="n">
        <v>5</v>
      </c>
      <c r="K3" s="11" t="n">
        <v>5</v>
      </c>
      <c r="L3" s="12" t="n">
        <v>7800</v>
      </c>
      <c r="M3" s="12" t="n">
        <v>4200</v>
      </c>
      <c r="N3" s="11" t="n">
        <v>520000</v>
      </c>
      <c r="O3" s="11" t="n">
        <v>345000</v>
      </c>
      <c r="P3" s="11" t="n">
        <v>28000</v>
      </c>
      <c r="Q3" s="11" t="n">
        <v>7300</v>
      </c>
      <c r="R3" s="11" t="n">
        <v>680</v>
      </c>
      <c r="S3" s="11" t="n">
        <v>160</v>
      </c>
      <c r="T3" s="12" t="n">
        <v>36400</v>
      </c>
      <c r="U3" s="13">
        <f>IF(OR($A3="",$N3=""),"",IFERROR($M3/$N3*1000,0))</f>
        <v/>
      </c>
      <c r="V3" s="14">
        <f>IF(OR($A3="",$O3=""),"",IFERROR($P3/$O3,0))</f>
        <v/>
      </c>
      <c r="W3" s="14">
        <f>IF(OR($A3="",$O3=""),"",IFERROR($Q3/$O3,0))</f>
        <v/>
      </c>
      <c r="X3" s="13">
        <f>IF(OR($A3="",$R3=""),"",IFERROR(($M3+$L3)/$R3,0))</f>
        <v/>
      </c>
      <c r="Y3" s="14">
        <f>IF(OR($A3="",$T3="",$L3="",$M3=""),"",IFERROR(($T3-($L3+$M3))/($L3+$M3),0))</f>
        <v/>
      </c>
      <c r="Z3" s="9">
        <f>IF(OR($A3="",$J3=""),"",IF($K3&gt;=$J3,"Concluída",IF($C3="","Em andamento",IF(TODAY()&gt;$C3,"Atrasada","Em andamento"))))</f>
        <v/>
      </c>
      <c r="AA3" s="9">
        <f>IF(OR($A3="",$Y3=""),"",IF($Y3&gt;=1,"Excelente",IF($Y3&gt;=0.3,"Boa",IF($Y3&gt;=0,"Regular","Revisar"))))</f>
        <v/>
      </c>
      <c r="AB3" s="3" t="inlineStr">
        <is>
          <t>BelleRio | Cosméticos</t>
        </is>
      </c>
    </row>
    <row r="4">
      <c r="A4" s="2" t="inlineStr">
        <is>
          <t>CAMP-2026-003</t>
        </is>
      </c>
      <c r="B4" s="35" t="n">
        <v>46085</v>
      </c>
      <c r="C4" s="35" t="n">
        <v>46109</v>
      </c>
      <c r="D4" s="2" t="inlineStr">
        <is>
          <t>INF-003</t>
        </is>
      </c>
      <c r="E4" s="8">
        <f>IF($D4="","",IFERROR(VLOOKUP($D4,'Cadastro_Influenciadores'!$A$2:$K$101,2,FALSE),"Não encontrado"))</f>
        <v/>
      </c>
      <c r="F4" s="9">
        <f>IF($D4="","",IFERROR(VLOOKUP($D4,'Cadastro_Influenciadores'!$A$2:$K$101,5,FALSE),""))</f>
        <v/>
      </c>
      <c r="G4" s="8">
        <f>IF($D4="","",IFERROR(VLOOKUP($D4,'Cadastro_Influenciadores'!$A$2:$K$101,4,FALSE),""))</f>
        <v/>
      </c>
      <c r="H4" s="8">
        <f>IF($D4="","",IFERROR(VLOOKUP($D4,'Cadastro_Influenciadores'!$A$2:$K$101,6,FALSE),""))</f>
        <v/>
      </c>
      <c r="I4" s="10">
        <f>IF($D4="","",IFERROR(VLOOKUP($D4,'Cadastro_Influenciadores'!$A$2:$K$101,7,FALSE),0))</f>
        <v/>
      </c>
      <c r="J4" s="11" t="n">
        <v>4</v>
      </c>
      <c r="K4" s="11" t="n">
        <v>4</v>
      </c>
      <c r="L4" s="12" t="n">
        <v>5200</v>
      </c>
      <c r="M4" s="12" t="n">
        <v>3000</v>
      </c>
      <c r="N4" s="11" t="n">
        <v>380000</v>
      </c>
      <c r="O4" s="11" t="n">
        <v>255000</v>
      </c>
      <c r="P4" s="11" t="n">
        <v>17500</v>
      </c>
      <c r="Q4" s="11" t="n">
        <v>4800</v>
      </c>
      <c r="R4" s="11" t="n">
        <v>410</v>
      </c>
      <c r="S4" s="11" t="n">
        <v>98</v>
      </c>
      <c r="T4" s="12" t="n">
        <v>24100</v>
      </c>
      <c r="U4" s="13">
        <f>IF(OR($A4="",$N4=""),"",IFERROR($M4/$N4*1000,0))</f>
        <v/>
      </c>
      <c r="V4" s="14">
        <f>IF(OR($A4="",$O4=""),"",IFERROR($P4/$O4,0))</f>
        <v/>
      </c>
      <c r="W4" s="14">
        <f>IF(OR($A4="",$O4=""),"",IFERROR($Q4/$O4,0))</f>
        <v/>
      </c>
      <c r="X4" s="13">
        <f>IF(OR($A4="",$R4=""),"",IFERROR(($M4+$L4)/$R4,0))</f>
        <v/>
      </c>
      <c r="Y4" s="14">
        <f>IF(OR($A4="",$T4="",$L4="",$M4=""),"",IFERROR(($T4-($L4+$M4))/($L4+$M4),0))</f>
        <v/>
      </c>
      <c r="Z4" s="9">
        <f>IF(OR($A4="",$J4=""),"",IF($K4&gt;=$J4,"Concluída",IF($C4="","Em andamento",IF(TODAY()&gt;$C4,"Atrasada","Em andamento"))))</f>
        <v/>
      </c>
      <c r="AA4" s="9">
        <f>IF(OR($A4="",$Y4=""),"",IF($Y4&gt;=1,"Excelente",IF($Y4&gt;=0.3,"Boa",IF($Y4&gt;=0,"Regular","Revisar"))))</f>
        <v/>
      </c>
      <c r="AB4" s="3" t="inlineStr">
        <is>
          <t>VittaFit | Saúde</t>
        </is>
      </c>
    </row>
    <row r="5">
      <c r="A5" s="2" t="inlineStr">
        <is>
          <t>CAMP-2026-004</t>
        </is>
      </c>
      <c r="B5" s="35" t="n">
        <v>46118</v>
      </c>
      <c r="C5" s="35" t="n">
        <v>46142</v>
      </c>
      <c r="D5" s="2" t="inlineStr">
        <is>
          <t>INF-004</t>
        </is>
      </c>
      <c r="E5" s="8">
        <f>IF($D5="","",IFERROR(VLOOKUP($D5,'Cadastro_Influenciadores'!$A$2:$K$101,2,FALSE),"Não encontrado"))</f>
        <v/>
      </c>
      <c r="F5" s="9">
        <f>IF($D5="","",IFERROR(VLOOKUP($D5,'Cadastro_Influenciadores'!$A$2:$K$101,5,FALSE),""))</f>
        <v/>
      </c>
      <c r="G5" s="8">
        <f>IF($D5="","",IFERROR(VLOOKUP($D5,'Cadastro_Influenciadores'!$A$2:$K$101,4,FALSE),""))</f>
        <v/>
      </c>
      <c r="H5" s="8">
        <f>IF($D5="","",IFERROR(VLOOKUP($D5,'Cadastro_Influenciadores'!$A$2:$K$101,6,FALSE),""))</f>
        <v/>
      </c>
      <c r="I5" s="10">
        <f>IF($D5="","",IFERROR(VLOOKUP($D5,'Cadastro_Influenciadores'!$A$2:$K$101,7,FALSE),0))</f>
        <v/>
      </c>
      <c r="J5" s="11" t="n">
        <v>3</v>
      </c>
      <c r="K5" s="11" t="n">
        <v>3</v>
      </c>
      <c r="L5" s="12" t="n">
        <v>6900</v>
      </c>
      <c r="M5" s="12" t="n">
        <v>3600</v>
      </c>
      <c r="N5" s="11" t="n">
        <v>450000</v>
      </c>
      <c r="O5" s="11" t="n">
        <v>295000</v>
      </c>
      <c r="P5" s="11" t="n">
        <v>14500</v>
      </c>
      <c r="Q5" s="11" t="n">
        <v>4100</v>
      </c>
      <c r="R5" s="11" t="n">
        <v>380</v>
      </c>
      <c r="S5" s="11" t="n">
        <v>105</v>
      </c>
      <c r="T5" s="12" t="n">
        <v>28900</v>
      </c>
      <c r="U5" s="13">
        <f>IF(OR($A5="",$N5=""),"",IFERROR($M5/$N5*1000,0))</f>
        <v/>
      </c>
      <c r="V5" s="14">
        <f>IF(OR($A5="",$O5=""),"",IFERROR($P5/$O5,0))</f>
        <v/>
      </c>
      <c r="W5" s="14">
        <f>IF(OR($A5="",$O5=""),"",IFERROR($Q5/$O5,0))</f>
        <v/>
      </c>
      <c r="X5" s="13">
        <f>IF(OR($A5="",$R5=""),"",IFERROR(($M5+$L5)/$R5,0))</f>
        <v/>
      </c>
      <c r="Y5" s="14">
        <f>IF(OR($A5="",$T5="",$L5="",$M5=""),"",IFERROR(($T5-($L5+$M5))/($L5+$M5),0))</f>
        <v/>
      </c>
      <c r="Z5" s="9">
        <f>IF(OR($A5="",$J5=""),"",IF($K5&gt;=$J5,"Concluída",IF($C5="","Em andamento",IF(TODAY()&gt;$C5,"Atrasada","Em andamento"))))</f>
        <v/>
      </c>
      <c r="AA5" s="9">
        <f>IF(OR($A5="",$Y5=""),"",IF($Y5&gt;=1,"Excelente",IF($Y5&gt;=0.3,"Boa",IF($Y5&gt;=0,"Regular","Revisar"))))</f>
        <v/>
      </c>
      <c r="AB5" s="3" t="inlineStr">
        <is>
          <t>Sabor &amp; Arte | Alimentos</t>
        </is>
      </c>
    </row>
    <row r="6">
      <c r="A6" s="2" t="inlineStr">
        <is>
          <t>CAMP-2026-005</t>
        </is>
      </c>
      <c r="B6" s="35" t="n">
        <v>46147</v>
      </c>
      <c r="C6" s="35" t="n">
        <v>46171</v>
      </c>
      <c r="D6" s="2" t="inlineStr">
        <is>
          <t>INF-005</t>
        </is>
      </c>
      <c r="E6" s="8">
        <f>IF($D6="","",IFERROR(VLOOKUP($D6,'Cadastro_Influenciadores'!$A$2:$K$101,2,FALSE),"Não encontrado"))</f>
        <v/>
      </c>
      <c r="F6" s="9">
        <f>IF($D6="","",IFERROR(VLOOKUP($D6,'Cadastro_Influenciadores'!$A$2:$K$101,5,FALSE),""))</f>
        <v/>
      </c>
      <c r="G6" s="8">
        <f>IF($D6="","",IFERROR(VLOOKUP($D6,'Cadastro_Influenciadores'!$A$2:$K$101,4,FALSE),""))</f>
        <v/>
      </c>
      <c r="H6" s="8">
        <f>IF($D6="","",IFERROR(VLOOKUP($D6,'Cadastro_Influenciadores'!$A$2:$K$101,6,FALSE),""))</f>
        <v/>
      </c>
      <c r="I6" s="10">
        <f>IF($D6="","",IFERROR(VLOOKUP($D6,'Cadastro_Influenciadores'!$A$2:$K$101,7,FALSE),0))</f>
        <v/>
      </c>
      <c r="J6" s="11" t="n">
        <v>4</v>
      </c>
      <c r="K6" s="11" t="n">
        <v>4</v>
      </c>
      <c r="L6" s="12" t="n">
        <v>6300</v>
      </c>
      <c r="M6" s="12" t="n">
        <v>4100</v>
      </c>
      <c r="N6" s="11" t="n">
        <v>295000</v>
      </c>
      <c r="O6" s="11" t="n">
        <v>198000</v>
      </c>
      <c r="P6" s="11" t="n">
        <v>9800</v>
      </c>
      <c r="Q6" s="11" t="n">
        <v>3200</v>
      </c>
      <c r="R6" s="11" t="n">
        <v>270</v>
      </c>
      <c r="S6" s="11" t="n">
        <v>72</v>
      </c>
      <c r="T6" s="12" t="n">
        <v>20400</v>
      </c>
      <c r="U6" s="13">
        <f>IF(OR($A6="",$N6=""),"",IFERROR($M6/$N6*1000,0))</f>
        <v/>
      </c>
      <c r="V6" s="14">
        <f>IF(OR($A6="",$O6=""),"",IFERROR($P6/$O6,0))</f>
        <v/>
      </c>
      <c r="W6" s="14">
        <f>IF(OR($A6="",$O6=""),"",IFERROR($Q6/$O6,0))</f>
        <v/>
      </c>
      <c r="X6" s="13">
        <f>IF(OR($A6="",$R6=""),"",IFERROR(($M6+$L6)/$R6,0))</f>
        <v/>
      </c>
      <c r="Y6" s="14">
        <f>IF(OR($A6="",$T6="",$L6="",$M6=""),"",IFERROR(($T6-($L6+$M6))/($L6+$M6),0))</f>
        <v/>
      </c>
      <c r="Z6" s="9">
        <f>IF(OR($A6="",$J6=""),"",IF($K6&gt;=$J6,"Concluída",IF($C6="","Em andamento",IF(TODAY()&gt;$C6,"Atrasada","Em andamento"))))</f>
        <v/>
      </c>
      <c r="AA6" s="9">
        <f>IF(OR($A6="",$Y6=""),"",IF($Y6&gt;=1,"Excelente",IF($Y6&gt;=0.3,"Boa",IF($Y6&gt;=0,"Regular","Revisar"))))</f>
        <v/>
      </c>
      <c r="AB6" s="3" t="inlineStr">
        <is>
          <t>CredMais | Fintech</t>
        </is>
      </c>
    </row>
    <row r="7">
      <c r="A7" s="2" t="inlineStr">
        <is>
          <t>CAMP-2026-006</t>
        </is>
      </c>
      <c r="B7" s="35" t="n">
        <v>46176</v>
      </c>
      <c r="C7" s="35" t="n">
        <v>46200</v>
      </c>
      <c r="D7" s="2" t="inlineStr">
        <is>
          <t>INF-006</t>
        </is>
      </c>
      <c r="E7" s="8">
        <f>IF($D7="","",IFERROR(VLOOKUP($D7,'Cadastro_Influenciadores'!$A$2:$K$101,2,FALSE),"Não encontrado"))</f>
        <v/>
      </c>
      <c r="F7" s="9">
        <f>IF($D7="","",IFERROR(VLOOKUP($D7,'Cadastro_Influenciadores'!$A$2:$K$101,5,FALSE),""))</f>
        <v/>
      </c>
      <c r="G7" s="8">
        <f>IF($D7="","",IFERROR(VLOOKUP($D7,'Cadastro_Influenciadores'!$A$2:$K$101,4,FALSE),""))</f>
        <v/>
      </c>
      <c r="H7" s="8">
        <f>IF($D7="","",IFERROR(VLOOKUP($D7,'Cadastro_Influenciadores'!$A$2:$K$101,6,FALSE),""))</f>
        <v/>
      </c>
      <c r="I7" s="10">
        <f>IF($D7="","",IFERROR(VLOOKUP($D7,'Cadastro_Influenciadores'!$A$2:$K$101,7,FALSE),0))</f>
        <v/>
      </c>
      <c r="J7" s="11" t="n">
        <v>5</v>
      </c>
      <c r="K7" s="11" t="n">
        <v>5</v>
      </c>
      <c r="L7" s="12" t="n">
        <v>8900</v>
      </c>
      <c r="M7" s="12" t="n">
        <v>5200</v>
      </c>
      <c r="N7" s="11" t="n">
        <v>610000</v>
      </c>
      <c r="O7" s="11" t="n">
        <v>410000</v>
      </c>
      <c r="P7" s="11" t="n">
        <v>31200</v>
      </c>
      <c r="Q7" s="11" t="n">
        <v>8900</v>
      </c>
      <c r="R7" s="11" t="n">
        <v>790</v>
      </c>
      <c r="S7" s="11" t="n">
        <v>190</v>
      </c>
      <c r="T7" s="12" t="n">
        <v>41800</v>
      </c>
      <c r="U7" s="13">
        <f>IF(OR($A7="",$N7=""),"",IFERROR($M7/$N7*1000,0))</f>
        <v/>
      </c>
      <c r="V7" s="14">
        <f>IF(OR($A7="",$O7=""),"",IFERROR($P7/$O7,0))</f>
        <v/>
      </c>
      <c r="W7" s="14">
        <f>IF(OR($A7="",$O7=""),"",IFERROR($Q7/$O7,0))</f>
        <v/>
      </c>
      <c r="X7" s="13">
        <f>IF(OR($A7="",$R7=""),"",IFERROR(($M7+$L7)/$R7,0))</f>
        <v/>
      </c>
      <c r="Y7" s="14">
        <f>IF(OR($A7="",$T7="",$L7="",$M7=""),"",IFERROR(($T7-($L7+$M7))/($L7+$M7),0))</f>
        <v/>
      </c>
      <c r="Z7" s="9">
        <f>IF(OR($A7="",$J7=""),"",IF($K7&gt;=$J7,"Concluída",IF($C7="","Em andamento",IF(TODAY()&gt;$C7,"Atrasada","Em andamento"))))</f>
        <v/>
      </c>
      <c r="AA7" s="9">
        <f>IF(OR($A7="",$Y7=""),"",IF($Y7&gt;=1,"Excelente",IF($Y7&gt;=0.3,"Boa",IF($Y7&gt;=0,"Regular","Revisar"))))</f>
        <v/>
      </c>
      <c r="AB7" s="3" t="inlineStr">
        <is>
          <t>EstiloLivre | Moda</t>
        </is>
      </c>
    </row>
    <row r="8">
      <c r="A8" s="2" t="inlineStr">
        <is>
          <t>CAMP-2026-007</t>
        </is>
      </c>
      <c r="B8" s="35" t="n">
        <v>46210</v>
      </c>
      <c r="C8" s="35" t="n">
        <v>46234</v>
      </c>
      <c r="D8" s="2" t="inlineStr">
        <is>
          <t>INF-007</t>
        </is>
      </c>
      <c r="E8" s="8">
        <f>IF($D8="","",IFERROR(VLOOKUP($D8,'Cadastro_Influenciadores'!$A$2:$K$101,2,FALSE),"Não encontrado"))</f>
        <v/>
      </c>
      <c r="F8" s="9">
        <f>IF($D8="","",IFERROR(VLOOKUP($D8,'Cadastro_Influenciadores'!$A$2:$K$101,5,FALSE),""))</f>
        <v/>
      </c>
      <c r="G8" s="8">
        <f>IF($D8="","",IFERROR(VLOOKUP($D8,'Cadastro_Influenciadores'!$A$2:$K$101,4,FALSE),""))</f>
        <v/>
      </c>
      <c r="H8" s="8">
        <f>IF($D8="","",IFERROR(VLOOKUP($D8,'Cadastro_Influenciadores'!$A$2:$K$101,6,FALSE),""))</f>
        <v/>
      </c>
      <c r="I8" s="10">
        <f>IF($D8="","",IFERROR(VLOOKUP($D8,'Cadastro_Influenciadores'!$A$2:$K$101,7,FALSE),0))</f>
        <v/>
      </c>
      <c r="J8" s="11" t="n">
        <v>3</v>
      </c>
      <c r="K8" s="11" t="n">
        <v>3</v>
      </c>
      <c r="L8" s="12" t="n">
        <v>7200</v>
      </c>
      <c r="M8" s="12" t="n">
        <v>4500</v>
      </c>
      <c r="N8" s="11" t="n">
        <v>470000</v>
      </c>
      <c r="O8" s="11" t="n">
        <v>318000</v>
      </c>
      <c r="P8" s="11" t="n">
        <v>16700</v>
      </c>
      <c r="Q8" s="11" t="n">
        <v>5100</v>
      </c>
      <c r="R8" s="11" t="n">
        <v>460</v>
      </c>
      <c r="S8" s="11" t="n">
        <v>126</v>
      </c>
      <c r="T8" s="12" t="n">
        <v>31500</v>
      </c>
      <c r="U8" s="13">
        <f>IF(OR($A8="",$N8=""),"",IFERROR($M8/$N8*1000,0))</f>
        <v/>
      </c>
      <c r="V8" s="14">
        <f>IF(OR($A8="",$O8=""),"",IFERROR($P8/$O8,0))</f>
        <v/>
      </c>
      <c r="W8" s="14">
        <f>IF(OR($A8="",$O8=""),"",IFERROR($Q8/$O8,0))</f>
        <v/>
      </c>
      <c r="X8" s="13">
        <f>IF(OR($A8="",$R8=""),"",IFERROR(($M8+$L8)/$R8,0))</f>
        <v/>
      </c>
      <c r="Y8" s="14">
        <f>IF(OR($A8="",$T8="",$L8="",$M8=""),"",IFERROR(($T8-($L8+$M8))/($L8+$M8),0))</f>
        <v/>
      </c>
      <c r="Z8" s="9">
        <f>IF(OR($A8="",$J8=""),"",IF($K8&gt;=$J8,"Concluída",IF($C8="","Em andamento",IF(TODAY()&gt;$C8,"Atrasada","Em andamento"))))</f>
        <v/>
      </c>
      <c r="AA8" s="9">
        <f>IF(OR($A8="",$Y8=""),"",IF($Y8&gt;=1,"Excelente",IF($Y8&gt;=0.3,"Boa",IF($Y8&gt;=0,"Regular","Revisar"))))</f>
        <v/>
      </c>
      <c r="AB8" s="3" t="inlineStr">
        <is>
          <t>RotaBrasil | Turismo</t>
        </is>
      </c>
    </row>
    <row r="9">
      <c r="A9" s="2" t="inlineStr">
        <is>
          <t>CAMP-2026-008</t>
        </is>
      </c>
      <c r="B9" s="35" t="n">
        <v>46238</v>
      </c>
      <c r="C9" s="35" t="n">
        <v>46262</v>
      </c>
      <c r="D9" s="2" t="inlineStr">
        <is>
          <t>INF-008</t>
        </is>
      </c>
      <c r="E9" s="8">
        <f>IF($D9="","",IFERROR(VLOOKUP($D9,'Cadastro_Influenciadores'!$A$2:$K$101,2,FALSE),"Não encontrado"))</f>
        <v/>
      </c>
      <c r="F9" s="9">
        <f>IF($D9="","",IFERROR(VLOOKUP($D9,'Cadastro_Influenciadores'!$A$2:$K$101,5,FALSE),""))</f>
        <v/>
      </c>
      <c r="G9" s="8">
        <f>IF($D9="","",IFERROR(VLOOKUP($D9,'Cadastro_Influenciadores'!$A$2:$K$101,4,FALSE),""))</f>
        <v/>
      </c>
      <c r="H9" s="8">
        <f>IF($D9="","",IFERROR(VLOOKUP($D9,'Cadastro_Influenciadores'!$A$2:$K$101,6,FALSE),""))</f>
        <v/>
      </c>
      <c r="I9" s="10">
        <f>IF($D9="","",IFERROR(VLOOKUP($D9,'Cadastro_Influenciadores'!$A$2:$K$101,7,FALSE),0))</f>
        <v/>
      </c>
      <c r="J9" s="11" t="n">
        <v>3</v>
      </c>
      <c r="K9" s="11" t="n">
        <v>2</v>
      </c>
      <c r="L9" s="12" t="n">
        <v>5400</v>
      </c>
      <c r="M9" s="12" t="n">
        <v>3300</v>
      </c>
      <c r="N9" s="11" t="n">
        <v>265000</v>
      </c>
      <c r="O9" s="11" t="n">
        <v>180000</v>
      </c>
      <c r="P9" s="11" t="n">
        <v>12200</v>
      </c>
      <c r="Q9" s="11" t="n">
        <v>2900</v>
      </c>
      <c r="R9" s="11" t="n">
        <v>240</v>
      </c>
      <c r="S9" s="11" t="n">
        <v>42</v>
      </c>
      <c r="T9" s="12" t="n">
        <v>8000</v>
      </c>
      <c r="U9" s="13">
        <f>IF(OR($A9="",$N9=""),"",IFERROR($M9/$N9*1000,0))</f>
        <v/>
      </c>
      <c r="V9" s="14">
        <f>IF(OR($A9="",$O9=""),"",IFERROR($P9/$O9,0))</f>
        <v/>
      </c>
      <c r="W9" s="14">
        <f>IF(OR($A9="",$O9=""),"",IFERROR($Q9/$O9,0))</f>
        <v/>
      </c>
      <c r="X9" s="13">
        <f>IF(OR($A9="",$R9=""),"",IFERROR(($M9+$L9)/$R9,0))</f>
        <v/>
      </c>
      <c r="Y9" s="14">
        <f>IF(OR($A9="",$T9="",$L9="",$M9=""),"",IFERROR(($T9-($L9+$M9))/($L9+$M9),0))</f>
        <v/>
      </c>
      <c r="Z9" s="9">
        <f>IF(OR($A9="",$J9=""),"",IF($K9&gt;=$J9,"Concluída",IF($C9="","Em andamento",IF(TODAY()&gt;$C9,"Atrasada","Em andamento"))))</f>
        <v/>
      </c>
      <c r="AA9" s="9">
        <f>IF(OR($A9="",$Y9=""),"",IF($Y9&gt;=1,"Excelente",IF($Y9&gt;=0.3,"Boa",IF($Y9&gt;=0,"Regular","Revisar"))))</f>
        <v/>
      </c>
      <c r="AB9" s="3" t="inlineStr">
        <is>
          <t>Família em Dia | Serviços</t>
        </is>
      </c>
    </row>
    <row r="10">
      <c r="A10" s="2" t="inlineStr">
        <is>
          <t>CAMP-2026-009</t>
        </is>
      </c>
      <c r="B10" s="35" t="n">
        <v>46267</v>
      </c>
      <c r="C10" s="35" t="n">
        <v>46288</v>
      </c>
      <c r="D10" s="2" t="inlineStr">
        <is>
          <t>INF-009</t>
        </is>
      </c>
      <c r="E10" s="8">
        <f>IF($D10="","",IFERROR(VLOOKUP($D10,'Cadastro_Influenciadores'!$A$2:$K$101,2,FALSE),"Não encontrado"))</f>
        <v/>
      </c>
      <c r="F10" s="9">
        <f>IF($D10="","",IFERROR(VLOOKUP($D10,'Cadastro_Influenciadores'!$A$2:$K$101,5,FALSE),""))</f>
        <v/>
      </c>
      <c r="G10" s="8">
        <f>IF($D10="","",IFERROR(VLOOKUP($D10,'Cadastro_Influenciadores'!$A$2:$K$101,4,FALSE),""))</f>
        <v/>
      </c>
      <c r="H10" s="8">
        <f>IF($D10="","",IFERROR(VLOOKUP($D10,'Cadastro_Influenciadores'!$A$2:$K$101,6,FALSE),""))</f>
        <v/>
      </c>
      <c r="I10" s="10">
        <f>IF($D10="","",IFERROR(VLOOKUP($D10,'Cadastro_Influenciadores'!$A$2:$K$101,7,FALSE),0))</f>
        <v/>
      </c>
      <c r="J10" s="11" t="n">
        <v>4</v>
      </c>
      <c r="K10" s="11" t="n">
        <v>4</v>
      </c>
      <c r="L10" s="12" t="n">
        <v>12000</v>
      </c>
      <c r="M10" s="12" t="n">
        <v>6500</v>
      </c>
      <c r="N10" s="11" t="n">
        <v>720000</v>
      </c>
      <c r="O10" s="11" t="n">
        <v>490000</v>
      </c>
      <c r="P10" s="11" t="n">
        <v>34800</v>
      </c>
      <c r="Q10" s="11" t="n">
        <v>10200</v>
      </c>
      <c r="R10" s="11" t="n">
        <v>930</v>
      </c>
      <c r="S10" s="11" t="n">
        <v>220</v>
      </c>
      <c r="T10" s="12" t="n">
        <v>50200</v>
      </c>
      <c r="U10" s="13">
        <f>IF(OR($A10="",$N10=""),"",IFERROR($M10/$N10*1000,0))</f>
        <v/>
      </c>
      <c r="V10" s="14">
        <f>IF(OR($A10="",$O10=""),"",IFERROR($P10/$O10,0))</f>
        <v/>
      </c>
      <c r="W10" s="14">
        <f>IF(OR($A10="",$O10=""),"",IFERROR($Q10/$O10,0))</f>
        <v/>
      </c>
      <c r="X10" s="13">
        <f>IF(OR($A10="",$R10=""),"",IFERROR(($M10+$L10)/$R10,0))</f>
        <v/>
      </c>
      <c r="Y10" s="14">
        <f>IF(OR($A10="",$T10="",$L10="",$M10=""),"",IFERROR(($T10-($L10+$M10))/($L10+$M10),0))</f>
        <v/>
      </c>
      <c r="Z10" s="9">
        <f>IF(OR($A10="",$J10=""),"",IF($K10&gt;=$J10,"Concluída",IF($C10="","Em andamento",IF(TODAY()&gt;$C10,"Atrasada","Em andamento"))))</f>
        <v/>
      </c>
      <c r="AA10" s="9">
        <f>IF(OR($A10="",$Y10=""),"",IF($Y10&gt;=1,"Excelente",IF($Y10&gt;=0.3,"Boa",IF($Y10&gt;=0,"Regular","Revisar"))))</f>
        <v/>
      </c>
      <c r="AB10" s="3" t="inlineStr">
        <is>
          <t>NovaMente | Educação</t>
        </is>
      </c>
    </row>
    <row r="11">
      <c r="A11" s="2" t="inlineStr">
        <is>
          <t>CAMP-2026-010</t>
        </is>
      </c>
      <c r="B11" s="35" t="n">
        <v>46273</v>
      </c>
      <c r="C11" s="35" t="n">
        <v>46295</v>
      </c>
      <c r="D11" s="2" t="inlineStr">
        <is>
          <t>INF-010</t>
        </is>
      </c>
      <c r="E11" s="8">
        <f>IF($D11="","",IFERROR(VLOOKUP($D11,'Cadastro_Influenciadores'!$A$2:$K$101,2,FALSE),"Não encontrado"))</f>
        <v/>
      </c>
      <c r="F11" s="9">
        <f>IF($D11="","",IFERROR(VLOOKUP($D11,'Cadastro_Influenciadores'!$A$2:$K$101,5,FALSE),""))</f>
        <v/>
      </c>
      <c r="G11" s="8">
        <f>IF($D11="","",IFERROR(VLOOKUP($D11,'Cadastro_Influenciadores'!$A$2:$K$101,4,FALSE),""))</f>
        <v/>
      </c>
      <c r="H11" s="8">
        <f>IF($D11="","",IFERROR(VLOOKUP($D11,'Cadastro_Influenciadores'!$A$2:$K$101,6,FALSE),""))</f>
        <v/>
      </c>
      <c r="I11" s="10">
        <f>IF($D11="","",IFERROR(VLOOKUP($D11,'Cadastro_Influenciadores'!$A$2:$K$101,7,FALSE),0))</f>
        <v/>
      </c>
      <c r="J11" s="11" t="n">
        <v>3</v>
      </c>
      <c r="K11" s="11" t="n">
        <v>3</v>
      </c>
      <c r="L11" s="12" t="n">
        <v>1500</v>
      </c>
      <c r="M11" s="12" t="n">
        <v>1800</v>
      </c>
      <c r="N11" s="11" t="n">
        <v>190000</v>
      </c>
      <c r="O11" s="11" t="n">
        <v>132000</v>
      </c>
      <c r="P11" s="11" t="n">
        <v>5300</v>
      </c>
      <c r="Q11" s="11" t="n">
        <v>1850</v>
      </c>
      <c r="R11" s="11" t="n">
        <v>170</v>
      </c>
      <c r="S11" s="11" t="n">
        <v>48</v>
      </c>
      <c r="T11" s="12" t="n">
        <v>9800</v>
      </c>
      <c r="U11" s="13">
        <f>IF(OR($A11="",$N11=""),"",IFERROR($M11/$N11*1000,0))</f>
        <v/>
      </c>
      <c r="V11" s="14">
        <f>IF(OR($A11="",$O11=""),"",IFERROR($P11/$O11,0))</f>
        <v/>
      </c>
      <c r="W11" s="14">
        <f>IF(OR($A11="",$O11=""),"",IFERROR($Q11/$O11,0))</f>
        <v/>
      </c>
      <c r="X11" s="13">
        <f>IF(OR($A11="",$R11=""),"",IFERROR(($M11+$L11)/$R11,0))</f>
        <v/>
      </c>
      <c r="Y11" s="14">
        <f>IF(OR($A11="",$T11="",$L11="",$M11=""),"",IFERROR(($T11-($L11+$M11))/($L11+$M11),0))</f>
        <v/>
      </c>
      <c r="Z11" s="9">
        <f>IF(OR($A11="",$J11=""),"",IF($K11&gt;=$J11,"Concluída",IF($C11="","Em andamento",IF(TODAY()&gt;$C11,"Atrasada","Em andamento"))))</f>
        <v/>
      </c>
      <c r="AA11" s="9">
        <f>IF(OR($A11="",$Y11=""),"",IF($Y11&gt;=1,"Excelente",IF($Y11&gt;=0.3,"Boa",IF($Y11&gt;=0,"Regular","Revisar"))))</f>
        <v/>
      </c>
      <c r="AB11" s="3" t="inlineStr">
        <is>
          <t>CasaPrática | Varejo</t>
        </is>
      </c>
    </row>
    <row r="12">
      <c r="A12" s="2" t="n"/>
      <c r="B12" s="35" t="n"/>
      <c r="C12" s="35" t="n"/>
      <c r="D12" s="2" t="n"/>
      <c r="E12" s="8">
        <f>IF($D12="","",IFERROR(VLOOKUP($D12,'Cadastro_Influenciadores'!$A$2:$K$101,2,FALSE),"Não encontrado"))</f>
        <v/>
      </c>
      <c r="F12" s="9">
        <f>IF($D12="","",IFERROR(VLOOKUP($D12,'Cadastro_Influenciadores'!$A$2:$K$101,5,FALSE),""))</f>
        <v/>
      </c>
      <c r="G12" s="8">
        <f>IF($D12="","",IFERROR(VLOOKUP($D12,'Cadastro_Influenciadores'!$A$2:$K$101,4,FALSE),""))</f>
        <v/>
      </c>
      <c r="H12" s="8">
        <f>IF($D12="","",IFERROR(VLOOKUP($D12,'Cadastro_Influenciadores'!$A$2:$K$101,6,FALSE),""))</f>
        <v/>
      </c>
      <c r="I12" s="10">
        <f>IF($D12="","",IFERROR(VLOOKUP($D12,'Cadastro_Influenciadores'!$A$2:$K$101,7,FALSE),0))</f>
        <v/>
      </c>
      <c r="J12" s="11" t="n"/>
      <c r="K12" s="11" t="n"/>
      <c r="L12" s="12" t="n"/>
      <c r="M12" s="12" t="n"/>
      <c r="N12" s="11" t="n"/>
      <c r="O12" s="11" t="n"/>
      <c r="P12" s="11" t="n"/>
      <c r="Q12" s="11" t="n"/>
      <c r="R12" s="11" t="n"/>
      <c r="S12" s="11" t="n"/>
      <c r="T12" s="12" t="n"/>
      <c r="U12" s="13">
        <f>IF(OR($A12="",$N12=""),"",IFERROR($M12/$N12*1000,0))</f>
        <v/>
      </c>
      <c r="V12" s="14">
        <f>IF(OR($A12="",$O12=""),"",IFERROR($P12/$O12,0))</f>
        <v/>
      </c>
      <c r="W12" s="14">
        <f>IF(OR($A12="",$O12=""),"",IFERROR($Q12/$O12,0))</f>
        <v/>
      </c>
      <c r="X12" s="13">
        <f>IF(OR($A12="",$R12=""),"",IFERROR(($M12+$L12)/$R12,0))</f>
        <v/>
      </c>
      <c r="Y12" s="14">
        <f>IF(OR($A12="",$T12="",$L12="",$M12=""),"",IFERROR(($T12-($L12+$M12))/($L12+$M12),0))</f>
        <v/>
      </c>
      <c r="Z12" s="9">
        <f>IF(OR($A12="",$J12=""),"",IF($K12&gt;=$J12,"Concluída",IF($C12="","Em andamento",IF(TODAY()&gt;$C12,"Atrasada","Em andamento"))))</f>
        <v/>
      </c>
      <c r="AA12" s="9">
        <f>IF(OR($A12="",$Y12=""),"",IF($Y12&gt;=1,"Excelente",IF($Y12&gt;=0.3,"Boa",IF($Y12&gt;=0,"Regular","Revisar"))))</f>
        <v/>
      </c>
      <c r="AB12" s="3" t="n"/>
    </row>
    <row r="13">
      <c r="A13" s="2" t="n"/>
      <c r="B13" s="35" t="n"/>
      <c r="C13" s="35" t="n"/>
      <c r="D13" s="2" t="n"/>
      <c r="E13" s="8">
        <f>IF($D13="","",IFERROR(VLOOKUP($D13,'Cadastro_Influenciadores'!$A$2:$K$101,2,FALSE),"Não encontrado"))</f>
        <v/>
      </c>
      <c r="F13" s="9">
        <f>IF($D13="","",IFERROR(VLOOKUP($D13,'Cadastro_Influenciadores'!$A$2:$K$101,5,FALSE),""))</f>
        <v/>
      </c>
      <c r="G13" s="8">
        <f>IF($D13="","",IFERROR(VLOOKUP($D13,'Cadastro_Influenciadores'!$A$2:$K$101,4,FALSE),""))</f>
        <v/>
      </c>
      <c r="H13" s="8">
        <f>IF($D13="","",IFERROR(VLOOKUP($D13,'Cadastro_Influenciadores'!$A$2:$K$101,6,FALSE),""))</f>
        <v/>
      </c>
      <c r="I13" s="10">
        <f>IF($D13="","",IFERROR(VLOOKUP($D13,'Cadastro_Influenciadores'!$A$2:$K$101,7,FALSE),0))</f>
        <v/>
      </c>
      <c r="J13" s="11" t="n"/>
      <c r="K13" s="11" t="n"/>
      <c r="L13" s="12" t="n"/>
      <c r="M13" s="12" t="n"/>
      <c r="N13" s="11" t="n"/>
      <c r="O13" s="11" t="n"/>
      <c r="P13" s="11" t="n"/>
      <c r="Q13" s="11" t="n"/>
      <c r="R13" s="11" t="n"/>
      <c r="S13" s="11" t="n"/>
      <c r="T13" s="12" t="n"/>
      <c r="U13" s="13">
        <f>IF(OR($A13="",$N13=""),"",IFERROR($M13/$N13*1000,0))</f>
        <v/>
      </c>
      <c r="V13" s="14">
        <f>IF(OR($A13="",$O13=""),"",IFERROR($P13/$O13,0))</f>
        <v/>
      </c>
      <c r="W13" s="14">
        <f>IF(OR($A13="",$O13=""),"",IFERROR($Q13/$O13,0))</f>
        <v/>
      </c>
      <c r="X13" s="13">
        <f>IF(OR($A13="",$R13=""),"",IFERROR(($M13+$L13)/$R13,0))</f>
        <v/>
      </c>
      <c r="Y13" s="14">
        <f>IF(OR($A13="",$T13="",$L13="",$M13=""),"",IFERROR(($T13-($L13+$M13))/($L13+$M13),0))</f>
        <v/>
      </c>
      <c r="Z13" s="9">
        <f>IF(OR($A13="",$J13=""),"",IF($K13&gt;=$J13,"Concluída",IF($C13="","Em andamento",IF(TODAY()&gt;$C13,"Atrasada","Em andamento"))))</f>
        <v/>
      </c>
      <c r="AA13" s="9">
        <f>IF(OR($A13="",$Y13=""),"",IF($Y13&gt;=1,"Excelente",IF($Y13&gt;=0.3,"Boa",IF($Y13&gt;=0,"Regular","Revisar"))))</f>
        <v/>
      </c>
      <c r="AB13" s="3" t="n"/>
    </row>
    <row r="14">
      <c r="A14" s="2" t="n"/>
      <c r="B14" s="35" t="n"/>
      <c r="C14" s="35" t="n"/>
      <c r="D14" s="2" t="n"/>
      <c r="E14" s="8">
        <f>IF($D14="","",IFERROR(VLOOKUP($D14,'Cadastro_Influenciadores'!$A$2:$K$101,2,FALSE),"Não encontrado"))</f>
        <v/>
      </c>
      <c r="F14" s="9">
        <f>IF($D14="","",IFERROR(VLOOKUP($D14,'Cadastro_Influenciadores'!$A$2:$K$101,5,FALSE),""))</f>
        <v/>
      </c>
      <c r="G14" s="8">
        <f>IF($D14="","",IFERROR(VLOOKUP($D14,'Cadastro_Influenciadores'!$A$2:$K$101,4,FALSE),""))</f>
        <v/>
      </c>
      <c r="H14" s="8">
        <f>IF($D14="","",IFERROR(VLOOKUP($D14,'Cadastro_Influenciadores'!$A$2:$K$101,6,FALSE),""))</f>
        <v/>
      </c>
      <c r="I14" s="10">
        <f>IF($D14="","",IFERROR(VLOOKUP($D14,'Cadastro_Influenciadores'!$A$2:$K$101,7,FALSE),0))</f>
        <v/>
      </c>
      <c r="J14" s="11" t="n"/>
      <c r="K14" s="11" t="n"/>
      <c r="L14" s="12" t="n"/>
      <c r="M14" s="12" t="n"/>
      <c r="N14" s="11" t="n"/>
      <c r="O14" s="11" t="n"/>
      <c r="P14" s="11" t="n"/>
      <c r="Q14" s="11" t="n"/>
      <c r="R14" s="11" t="n"/>
      <c r="S14" s="11" t="n"/>
      <c r="T14" s="12" t="n"/>
      <c r="U14" s="13">
        <f>IF(OR($A14="",$N14=""),"",IFERROR($M14/$N14*1000,0))</f>
        <v/>
      </c>
      <c r="V14" s="14">
        <f>IF(OR($A14="",$O14=""),"",IFERROR($P14/$O14,0))</f>
        <v/>
      </c>
      <c r="W14" s="14">
        <f>IF(OR($A14="",$O14=""),"",IFERROR($Q14/$O14,0))</f>
        <v/>
      </c>
      <c r="X14" s="13">
        <f>IF(OR($A14="",$R14=""),"",IFERROR(($M14+$L14)/$R14,0))</f>
        <v/>
      </c>
      <c r="Y14" s="14">
        <f>IF(OR($A14="",$T14="",$L14="",$M14=""),"",IFERROR(($T14-($L14+$M14))/($L14+$M14),0))</f>
        <v/>
      </c>
      <c r="Z14" s="9">
        <f>IF(OR($A14="",$J14=""),"",IF($K14&gt;=$J14,"Concluída",IF($C14="","Em andamento",IF(TODAY()&gt;$C14,"Atrasada","Em andamento"))))</f>
        <v/>
      </c>
      <c r="AA14" s="9">
        <f>IF(OR($A14="",$Y14=""),"",IF($Y14&gt;=1,"Excelente",IF($Y14&gt;=0.3,"Boa",IF($Y14&gt;=0,"Regular","Revisar"))))</f>
        <v/>
      </c>
      <c r="AB14" s="3" t="n"/>
    </row>
    <row r="15">
      <c r="A15" s="2" t="n"/>
      <c r="B15" s="35" t="n"/>
      <c r="C15" s="35" t="n"/>
      <c r="D15" s="2" t="n"/>
      <c r="E15" s="8">
        <f>IF($D15="","",IFERROR(VLOOKUP($D15,'Cadastro_Influenciadores'!$A$2:$K$101,2,FALSE),"Não encontrado"))</f>
        <v/>
      </c>
      <c r="F15" s="9">
        <f>IF($D15="","",IFERROR(VLOOKUP($D15,'Cadastro_Influenciadores'!$A$2:$K$101,5,FALSE),""))</f>
        <v/>
      </c>
      <c r="G15" s="8">
        <f>IF($D15="","",IFERROR(VLOOKUP($D15,'Cadastro_Influenciadores'!$A$2:$K$101,4,FALSE),""))</f>
        <v/>
      </c>
      <c r="H15" s="8">
        <f>IF($D15="","",IFERROR(VLOOKUP($D15,'Cadastro_Influenciadores'!$A$2:$K$101,6,FALSE),""))</f>
        <v/>
      </c>
      <c r="I15" s="10">
        <f>IF($D15="","",IFERROR(VLOOKUP($D15,'Cadastro_Influenciadores'!$A$2:$K$101,7,FALSE),0))</f>
        <v/>
      </c>
      <c r="J15" s="11" t="n"/>
      <c r="K15" s="11" t="n"/>
      <c r="L15" s="12" t="n"/>
      <c r="M15" s="12" t="n"/>
      <c r="N15" s="11" t="n"/>
      <c r="O15" s="11" t="n"/>
      <c r="P15" s="11" t="n"/>
      <c r="Q15" s="11" t="n"/>
      <c r="R15" s="11" t="n"/>
      <c r="S15" s="11" t="n"/>
      <c r="T15" s="12" t="n"/>
      <c r="U15" s="13">
        <f>IF(OR($A15="",$N15=""),"",IFERROR($M15/$N15*1000,0))</f>
        <v/>
      </c>
      <c r="V15" s="14">
        <f>IF(OR($A15="",$O15=""),"",IFERROR($P15/$O15,0))</f>
        <v/>
      </c>
      <c r="W15" s="14">
        <f>IF(OR($A15="",$O15=""),"",IFERROR($Q15/$O15,0))</f>
        <v/>
      </c>
      <c r="X15" s="13">
        <f>IF(OR($A15="",$R15=""),"",IFERROR(($M15+$L15)/$R15,0))</f>
        <v/>
      </c>
      <c r="Y15" s="14">
        <f>IF(OR($A15="",$T15="",$L15="",$M15=""),"",IFERROR(($T15-($L15+$M15))/($L15+$M15),0))</f>
        <v/>
      </c>
      <c r="Z15" s="9">
        <f>IF(OR($A15="",$J15=""),"",IF($K15&gt;=$J15,"Concluída",IF($C15="","Em andamento",IF(TODAY()&gt;$C15,"Atrasada","Em andamento"))))</f>
        <v/>
      </c>
      <c r="AA15" s="9">
        <f>IF(OR($A15="",$Y15=""),"",IF($Y15&gt;=1,"Excelente",IF($Y15&gt;=0.3,"Boa",IF($Y15&gt;=0,"Regular","Revisar"))))</f>
        <v/>
      </c>
      <c r="AB15" s="3" t="n"/>
    </row>
    <row r="16">
      <c r="A16" s="2" t="n"/>
      <c r="B16" s="35" t="n"/>
      <c r="C16" s="35" t="n"/>
      <c r="D16" s="2" t="n"/>
      <c r="E16" s="8">
        <f>IF($D16="","",IFERROR(VLOOKUP($D16,'Cadastro_Influenciadores'!$A$2:$K$101,2,FALSE),"Não encontrado"))</f>
        <v/>
      </c>
      <c r="F16" s="9">
        <f>IF($D16="","",IFERROR(VLOOKUP($D16,'Cadastro_Influenciadores'!$A$2:$K$101,5,FALSE),""))</f>
        <v/>
      </c>
      <c r="G16" s="8">
        <f>IF($D16="","",IFERROR(VLOOKUP($D16,'Cadastro_Influenciadores'!$A$2:$K$101,4,FALSE),""))</f>
        <v/>
      </c>
      <c r="H16" s="8">
        <f>IF($D16="","",IFERROR(VLOOKUP($D16,'Cadastro_Influenciadores'!$A$2:$K$101,6,FALSE),""))</f>
        <v/>
      </c>
      <c r="I16" s="10">
        <f>IF($D16="","",IFERROR(VLOOKUP($D16,'Cadastro_Influenciadores'!$A$2:$K$101,7,FALSE),0))</f>
        <v/>
      </c>
      <c r="J16" s="11" t="n"/>
      <c r="K16" s="11" t="n"/>
      <c r="L16" s="12" t="n"/>
      <c r="M16" s="12" t="n"/>
      <c r="N16" s="11" t="n"/>
      <c r="O16" s="11" t="n"/>
      <c r="P16" s="11" t="n"/>
      <c r="Q16" s="11" t="n"/>
      <c r="R16" s="11" t="n"/>
      <c r="S16" s="11" t="n"/>
      <c r="T16" s="12" t="n"/>
      <c r="U16" s="13">
        <f>IF(OR($A16="",$N16=""),"",IFERROR($M16/$N16*1000,0))</f>
        <v/>
      </c>
      <c r="V16" s="14">
        <f>IF(OR($A16="",$O16=""),"",IFERROR($P16/$O16,0))</f>
        <v/>
      </c>
      <c r="W16" s="14">
        <f>IF(OR($A16="",$O16=""),"",IFERROR($Q16/$O16,0))</f>
        <v/>
      </c>
      <c r="X16" s="13">
        <f>IF(OR($A16="",$R16=""),"",IFERROR(($M16+$L16)/$R16,0))</f>
        <v/>
      </c>
      <c r="Y16" s="14">
        <f>IF(OR($A16="",$T16="",$L16="",$M16=""),"",IFERROR(($T16-($L16+$M16))/($L16+$M16),0))</f>
        <v/>
      </c>
      <c r="Z16" s="9">
        <f>IF(OR($A16="",$J16=""),"",IF($K16&gt;=$J16,"Concluída",IF($C16="","Em andamento",IF(TODAY()&gt;$C16,"Atrasada","Em andamento"))))</f>
        <v/>
      </c>
      <c r="AA16" s="9">
        <f>IF(OR($A16="",$Y16=""),"",IF($Y16&gt;=1,"Excelente",IF($Y16&gt;=0.3,"Boa",IF($Y16&gt;=0,"Regular","Revisar"))))</f>
        <v/>
      </c>
      <c r="AB16" s="3" t="n"/>
    </row>
    <row r="17">
      <c r="A17" s="2" t="n"/>
      <c r="B17" s="35" t="n"/>
      <c r="C17" s="35" t="n"/>
      <c r="D17" s="2" t="n"/>
      <c r="E17" s="8">
        <f>IF($D17="","",IFERROR(VLOOKUP($D17,'Cadastro_Influenciadores'!$A$2:$K$101,2,FALSE),"Não encontrado"))</f>
        <v/>
      </c>
      <c r="F17" s="9">
        <f>IF($D17="","",IFERROR(VLOOKUP($D17,'Cadastro_Influenciadores'!$A$2:$K$101,5,FALSE),""))</f>
        <v/>
      </c>
      <c r="G17" s="8">
        <f>IF($D17="","",IFERROR(VLOOKUP($D17,'Cadastro_Influenciadores'!$A$2:$K$101,4,FALSE),""))</f>
        <v/>
      </c>
      <c r="H17" s="8">
        <f>IF($D17="","",IFERROR(VLOOKUP($D17,'Cadastro_Influenciadores'!$A$2:$K$101,6,FALSE),""))</f>
        <v/>
      </c>
      <c r="I17" s="10">
        <f>IF($D17="","",IFERROR(VLOOKUP($D17,'Cadastro_Influenciadores'!$A$2:$K$101,7,FALSE),0))</f>
        <v/>
      </c>
      <c r="J17" s="11" t="n"/>
      <c r="K17" s="11" t="n"/>
      <c r="L17" s="12" t="n"/>
      <c r="M17" s="12" t="n"/>
      <c r="N17" s="11" t="n"/>
      <c r="O17" s="11" t="n"/>
      <c r="P17" s="11" t="n"/>
      <c r="Q17" s="11" t="n"/>
      <c r="R17" s="11" t="n"/>
      <c r="S17" s="11" t="n"/>
      <c r="T17" s="12" t="n"/>
      <c r="U17" s="13">
        <f>IF(OR($A17="",$N17=""),"",IFERROR($M17/$N17*1000,0))</f>
        <v/>
      </c>
      <c r="V17" s="14">
        <f>IF(OR($A17="",$O17=""),"",IFERROR($P17/$O17,0))</f>
        <v/>
      </c>
      <c r="W17" s="14">
        <f>IF(OR($A17="",$O17=""),"",IFERROR($Q17/$O17,0))</f>
        <v/>
      </c>
      <c r="X17" s="13">
        <f>IF(OR($A17="",$R17=""),"",IFERROR(($M17+$L17)/$R17,0))</f>
        <v/>
      </c>
      <c r="Y17" s="14">
        <f>IF(OR($A17="",$T17="",$L17="",$M17=""),"",IFERROR(($T17-($L17+$M17))/($L17+$M17),0))</f>
        <v/>
      </c>
      <c r="Z17" s="9">
        <f>IF(OR($A17="",$J17=""),"",IF($K17&gt;=$J17,"Concluída",IF($C17="","Em andamento",IF(TODAY()&gt;$C17,"Atrasada","Em andamento"))))</f>
        <v/>
      </c>
      <c r="AA17" s="9">
        <f>IF(OR($A17="",$Y17=""),"",IF($Y17&gt;=1,"Excelente",IF($Y17&gt;=0.3,"Boa",IF($Y17&gt;=0,"Regular","Revisar"))))</f>
        <v/>
      </c>
      <c r="AB17" s="3" t="n"/>
    </row>
    <row r="18">
      <c r="A18" s="2" t="n"/>
      <c r="B18" s="35" t="n"/>
      <c r="C18" s="35" t="n"/>
      <c r="D18" s="2" t="n"/>
      <c r="E18" s="8">
        <f>IF($D18="","",IFERROR(VLOOKUP($D18,'Cadastro_Influenciadores'!$A$2:$K$101,2,FALSE),"Não encontrado"))</f>
        <v/>
      </c>
      <c r="F18" s="9">
        <f>IF($D18="","",IFERROR(VLOOKUP($D18,'Cadastro_Influenciadores'!$A$2:$K$101,5,FALSE),""))</f>
        <v/>
      </c>
      <c r="G18" s="8">
        <f>IF($D18="","",IFERROR(VLOOKUP($D18,'Cadastro_Influenciadores'!$A$2:$K$101,4,FALSE),""))</f>
        <v/>
      </c>
      <c r="H18" s="8">
        <f>IF($D18="","",IFERROR(VLOOKUP($D18,'Cadastro_Influenciadores'!$A$2:$K$101,6,FALSE),""))</f>
        <v/>
      </c>
      <c r="I18" s="10">
        <f>IF($D18="","",IFERROR(VLOOKUP($D18,'Cadastro_Influenciadores'!$A$2:$K$101,7,FALSE),0))</f>
        <v/>
      </c>
      <c r="J18" s="11" t="n"/>
      <c r="K18" s="11" t="n"/>
      <c r="L18" s="12" t="n"/>
      <c r="M18" s="12" t="n"/>
      <c r="N18" s="11" t="n"/>
      <c r="O18" s="11" t="n"/>
      <c r="P18" s="11" t="n"/>
      <c r="Q18" s="11" t="n"/>
      <c r="R18" s="11" t="n"/>
      <c r="S18" s="11" t="n"/>
      <c r="T18" s="12" t="n"/>
      <c r="U18" s="13">
        <f>IF(OR($A18="",$N18=""),"",IFERROR($M18/$N18*1000,0))</f>
        <v/>
      </c>
      <c r="V18" s="14">
        <f>IF(OR($A18="",$O18=""),"",IFERROR($P18/$O18,0))</f>
        <v/>
      </c>
      <c r="W18" s="14">
        <f>IF(OR($A18="",$O18=""),"",IFERROR($Q18/$O18,0))</f>
        <v/>
      </c>
      <c r="X18" s="13">
        <f>IF(OR($A18="",$R18=""),"",IFERROR(($M18+$L18)/$R18,0))</f>
        <v/>
      </c>
      <c r="Y18" s="14">
        <f>IF(OR($A18="",$T18="",$L18="",$M18=""),"",IFERROR(($T18-($L18+$M18))/($L18+$M18),0))</f>
        <v/>
      </c>
      <c r="Z18" s="9">
        <f>IF(OR($A18="",$J18=""),"",IF($K18&gt;=$J18,"Concluída",IF($C18="","Em andamento",IF(TODAY()&gt;$C18,"Atrasada","Em andamento"))))</f>
        <v/>
      </c>
      <c r="AA18" s="9">
        <f>IF(OR($A18="",$Y18=""),"",IF($Y18&gt;=1,"Excelente",IF($Y18&gt;=0.3,"Boa",IF($Y18&gt;=0,"Regular","Revisar"))))</f>
        <v/>
      </c>
      <c r="AB18" s="3" t="n"/>
    </row>
    <row r="19">
      <c r="A19" s="2" t="n"/>
      <c r="B19" s="35" t="n"/>
      <c r="C19" s="35" t="n"/>
      <c r="D19" s="2" t="n"/>
      <c r="E19" s="8">
        <f>IF($D19="","",IFERROR(VLOOKUP($D19,'Cadastro_Influenciadores'!$A$2:$K$101,2,FALSE),"Não encontrado"))</f>
        <v/>
      </c>
      <c r="F19" s="9">
        <f>IF($D19="","",IFERROR(VLOOKUP($D19,'Cadastro_Influenciadores'!$A$2:$K$101,5,FALSE),""))</f>
        <v/>
      </c>
      <c r="G19" s="8">
        <f>IF($D19="","",IFERROR(VLOOKUP($D19,'Cadastro_Influenciadores'!$A$2:$K$101,4,FALSE),""))</f>
        <v/>
      </c>
      <c r="H19" s="8">
        <f>IF($D19="","",IFERROR(VLOOKUP($D19,'Cadastro_Influenciadores'!$A$2:$K$101,6,FALSE),""))</f>
        <v/>
      </c>
      <c r="I19" s="10">
        <f>IF($D19="","",IFERROR(VLOOKUP($D19,'Cadastro_Influenciadores'!$A$2:$K$101,7,FALSE),0))</f>
        <v/>
      </c>
      <c r="J19" s="11" t="n"/>
      <c r="K19" s="11" t="n"/>
      <c r="L19" s="12" t="n"/>
      <c r="M19" s="12" t="n"/>
      <c r="N19" s="11" t="n"/>
      <c r="O19" s="11" t="n"/>
      <c r="P19" s="11" t="n"/>
      <c r="Q19" s="11" t="n"/>
      <c r="R19" s="11" t="n"/>
      <c r="S19" s="11" t="n"/>
      <c r="T19" s="12" t="n"/>
      <c r="U19" s="13">
        <f>IF(OR($A19="",$N19=""),"",IFERROR($M19/$N19*1000,0))</f>
        <v/>
      </c>
      <c r="V19" s="14">
        <f>IF(OR($A19="",$O19=""),"",IFERROR($P19/$O19,0))</f>
        <v/>
      </c>
      <c r="W19" s="14">
        <f>IF(OR($A19="",$O19=""),"",IFERROR($Q19/$O19,0))</f>
        <v/>
      </c>
      <c r="X19" s="13">
        <f>IF(OR($A19="",$R19=""),"",IFERROR(($M19+$L19)/$R19,0))</f>
        <v/>
      </c>
      <c r="Y19" s="14">
        <f>IF(OR($A19="",$T19="",$L19="",$M19=""),"",IFERROR(($T19-($L19+$M19))/($L19+$M19),0))</f>
        <v/>
      </c>
      <c r="Z19" s="9">
        <f>IF(OR($A19="",$J19=""),"",IF($K19&gt;=$J19,"Concluída",IF($C19="","Em andamento",IF(TODAY()&gt;$C19,"Atrasada","Em andamento"))))</f>
        <v/>
      </c>
      <c r="AA19" s="9">
        <f>IF(OR($A19="",$Y19=""),"",IF($Y19&gt;=1,"Excelente",IF($Y19&gt;=0.3,"Boa",IF($Y19&gt;=0,"Regular","Revisar"))))</f>
        <v/>
      </c>
      <c r="AB19" s="3" t="n"/>
    </row>
    <row r="20">
      <c r="A20" s="2" t="n"/>
      <c r="B20" s="35" t="n"/>
      <c r="C20" s="35" t="n"/>
      <c r="D20" s="2" t="n"/>
      <c r="E20" s="8">
        <f>IF($D20="","",IFERROR(VLOOKUP($D20,'Cadastro_Influenciadores'!$A$2:$K$101,2,FALSE),"Não encontrado"))</f>
        <v/>
      </c>
      <c r="F20" s="9">
        <f>IF($D20="","",IFERROR(VLOOKUP($D20,'Cadastro_Influenciadores'!$A$2:$K$101,5,FALSE),""))</f>
        <v/>
      </c>
      <c r="G20" s="8">
        <f>IF($D20="","",IFERROR(VLOOKUP($D20,'Cadastro_Influenciadores'!$A$2:$K$101,4,FALSE),""))</f>
        <v/>
      </c>
      <c r="H20" s="8">
        <f>IF($D20="","",IFERROR(VLOOKUP($D20,'Cadastro_Influenciadores'!$A$2:$K$101,6,FALSE),""))</f>
        <v/>
      </c>
      <c r="I20" s="10">
        <f>IF($D20="","",IFERROR(VLOOKUP($D20,'Cadastro_Influenciadores'!$A$2:$K$101,7,FALSE),0))</f>
        <v/>
      </c>
      <c r="J20" s="11" t="n"/>
      <c r="K20" s="11" t="n"/>
      <c r="L20" s="12" t="n"/>
      <c r="M20" s="12" t="n"/>
      <c r="N20" s="11" t="n"/>
      <c r="O20" s="11" t="n"/>
      <c r="P20" s="11" t="n"/>
      <c r="Q20" s="11" t="n"/>
      <c r="R20" s="11" t="n"/>
      <c r="S20" s="11" t="n"/>
      <c r="T20" s="12" t="n"/>
      <c r="U20" s="13">
        <f>IF(OR($A20="",$N20=""),"",IFERROR($M20/$N20*1000,0))</f>
        <v/>
      </c>
      <c r="V20" s="14">
        <f>IF(OR($A20="",$O20=""),"",IFERROR($P20/$O20,0))</f>
        <v/>
      </c>
      <c r="W20" s="14">
        <f>IF(OR($A20="",$O20=""),"",IFERROR($Q20/$O20,0))</f>
        <v/>
      </c>
      <c r="X20" s="13">
        <f>IF(OR($A20="",$R20=""),"",IFERROR(($M20+$L20)/$R20,0))</f>
        <v/>
      </c>
      <c r="Y20" s="14">
        <f>IF(OR($A20="",$T20="",$L20="",$M20=""),"",IFERROR(($T20-($L20+$M20))/($L20+$M20),0))</f>
        <v/>
      </c>
      <c r="Z20" s="9">
        <f>IF(OR($A20="",$J20=""),"",IF($K20&gt;=$J20,"Concluída",IF($C20="","Em andamento",IF(TODAY()&gt;$C20,"Atrasada","Em andamento"))))</f>
        <v/>
      </c>
      <c r="AA20" s="9">
        <f>IF(OR($A20="",$Y20=""),"",IF($Y20&gt;=1,"Excelente",IF($Y20&gt;=0.3,"Boa",IF($Y20&gt;=0,"Regular","Revisar"))))</f>
        <v/>
      </c>
      <c r="AB20" s="3" t="n"/>
    </row>
    <row r="21">
      <c r="A21" s="2" t="n"/>
      <c r="B21" s="35" t="n"/>
      <c r="C21" s="35" t="n"/>
      <c r="D21" s="2" t="n"/>
      <c r="E21" s="8">
        <f>IF($D21="","",IFERROR(VLOOKUP($D21,'Cadastro_Influenciadores'!$A$2:$K$101,2,FALSE),"Não encontrado"))</f>
        <v/>
      </c>
      <c r="F21" s="9">
        <f>IF($D21="","",IFERROR(VLOOKUP($D21,'Cadastro_Influenciadores'!$A$2:$K$101,5,FALSE),""))</f>
        <v/>
      </c>
      <c r="G21" s="8">
        <f>IF($D21="","",IFERROR(VLOOKUP($D21,'Cadastro_Influenciadores'!$A$2:$K$101,4,FALSE),""))</f>
        <v/>
      </c>
      <c r="H21" s="8">
        <f>IF($D21="","",IFERROR(VLOOKUP($D21,'Cadastro_Influenciadores'!$A$2:$K$101,6,FALSE),""))</f>
        <v/>
      </c>
      <c r="I21" s="10">
        <f>IF($D21="","",IFERROR(VLOOKUP($D21,'Cadastro_Influenciadores'!$A$2:$K$101,7,FALSE),0))</f>
        <v/>
      </c>
      <c r="J21" s="11" t="n"/>
      <c r="K21" s="11" t="n"/>
      <c r="L21" s="12" t="n"/>
      <c r="M21" s="12" t="n"/>
      <c r="N21" s="11" t="n"/>
      <c r="O21" s="11" t="n"/>
      <c r="P21" s="11" t="n"/>
      <c r="Q21" s="11" t="n"/>
      <c r="R21" s="11" t="n"/>
      <c r="S21" s="11" t="n"/>
      <c r="T21" s="12" t="n"/>
      <c r="U21" s="13">
        <f>IF(OR($A21="",$N21=""),"",IFERROR($M21/$N21*1000,0))</f>
        <v/>
      </c>
      <c r="V21" s="14">
        <f>IF(OR($A21="",$O21=""),"",IFERROR($P21/$O21,0))</f>
        <v/>
      </c>
      <c r="W21" s="14">
        <f>IF(OR($A21="",$O21=""),"",IFERROR($Q21/$O21,0))</f>
        <v/>
      </c>
      <c r="X21" s="13">
        <f>IF(OR($A21="",$R21=""),"",IFERROR(($M21+$L21)/$R21,0))</f>
        <v/>
      </c>
      <c r="Y21" s="14">
        <f>IF(OR($A21="",$T21="",$L21="",$M21=""),"",IFERROR(($T21-($L21+$M21))/($L21+$M21),0))</f>
        <v/>
      </c>
      <c r="Z21" s="9">
        <f>IF(OR($A21="",$J21=""),"",IF($K21&gt;=$J21,"Concluída",IF($C21="","Em andamento",IF(TODAY()&gt;$C21,"Atrasada","Em andamento"))))</f>
        <v/>
      </c>
      <c r="AA21" s="9">
        <f>IF(OR($A21="",$Y21=""),"",IF($Y21&gt;=1,"Excelente",IF($Y21&gt;=0.3,"Boa",IF($Y21&gt;=0,"Regular","Revisar"))))</f>
        <v/>
      </c>
      <c r="AB21" s="3" t="n"/>
    </row>
    <row r="22">
      <c r="A22" s="2" t="n"/>
      <c r="B22" s="35" t="n"/>
      <c r="C22" s="35" t="n"/>
      <c r="D22" s="2" t="n"/>
      <c r="E22" s="8">
        <f>IF($D22="","",IFERROR(VLOOKUP($D22,'Cadastro_Influenciadores'!$A$2:$K$101,2,FALSE),"Não encontrado"))</f>
        <v/>
      </c>
      <c r="F22" s="9">
        <f>IF($D22="","",IFERROR(VLOOKUP($D22,'Cadastro_Influenciadores'!$A$2:$K$101,5,FALSE),""))</f>
        <v/>
      </c>
      <c r="G22" s="8">
        <f>IF($D22="","",IFERROR(VLOOKUP($D22,'Cadastro_Influenciadores'!$A$2:$K$101,4,FALSE),""))</f>
        <v/>
      </c>
      <c r="H22" s="8">
        <f>IF($D22="","",IFERROR(VLOOKUP($D22,'Cadastro_Influenciadores'!$A$2:$K$101,6,FALSE),""))</f>
        <v/>
      </c>
      <c r="I22" s="10">
        <f>IF($D22="","",IFERROR(VLOOKUP($D22,'Cadastro_Influenciadores'!$A$2:$K$101,7,FALSE),0))</f>
        <v/>
      </c>
      <c r="J22" s="11" t="n"/>
      <c r="K22" s="11" t="n"/>
      <c r="L22" s="12" t="n"/>
      <c r="M22" s="12" t="n"/>
      <c r="N22" s="11" t="n"/>
      <c r="O22" s="11" t="n"/>
      <c r="P22" s="11" t="n"/>
      <c r="Q22" s="11" t="n"/>
      <c r="R22" s="11" t="n"/>
      <c r="S22" s="11" t="n"/>
      <c r="T22" s="12" t="n"/>
      <c r="U22" s="13">
        <f>IF(OR($A22="",$N22=""),"",IFERROR($M22/$N22*1000,0))</f>
        <v/>
      </c>
      <c r="V22" s="14">
        <f>IF(OR($A22="",$O22=""),"",IFERROR($P22/$O22,0))</f>
        <v/>
      </c>
      <c r="W22" s="14">
        <f>IF(OR($A22="",$O22=""),"",IFERROR($Q22/$O22,0))</f>
        <v/>
      </c>
      <c r="X22" s="13">
        <f>IF(OR($A22="",$R22=""),"",IFERROR(($M22+$L22)/$R22,0))</f>
        <v/>
      </c>
      <c r="Y22" s="14">
        <f>IF(OR($A22="",$T22="",$L22="",$M22=""),"",IFERROR(($T22-($L22+$M22))/($L22+$M22),0))</f>
        <v/>
      </c>
      <c r="Z22" s="9">
        <f>IF(OR($A22="",$J22=""),"",IF($K22&gt;=$J22,"Concluída",IF($C22="","Em andamento",IF(TODAY()&gt;$C22,"Atrasada","Em andamento"))))</f>
        <v/>
      </c>
      <c r="AA22" s="9">
        <f>IF(OR($A22="",$Y22=""),"",IF($Y22&gt;=1,"Excelente",IF($Y22&gt;=0.3,"Boa",IF($Y22&gt;=0,"Regular","Revisar"))))</f>
        <v/>
      </c>
      <c r="AB22" s="3" t="n"/>
    </row>
    <row r="23">
      <c r="A23" s="2" t="n"/>
      <c r="B23" s="35" t="n"/>
      <c r="C23" s="35" t="n"/>
      <c r="D23" s="2" t="n"/>
      <c r="E23" s="8">
        <f>IF($D23="","",IFERROR(VLOOKUP($D23,'Cadastro_Influenciadores'!$A$2:$K$101,2,FALSE),"Não encontrado"))</f>
        <v/>
      </c>
      <c r="F23" s="9">
        <f>IF($D23="","",IFERROR(VLOOKUP($D23,'Cadastro_Influenciadores'!$A$2:$K$101,5,FALSE),""))</f>
        <v/>
      </c>
      <c r="G23" s="8">
        <f>IF($D23="","",IFERROR(VLOOKUP($D23,'Cadastro_Influenciadores'!$A$2:$K$101,4,FALSE),""))</f>
        <v/>
      </c>
      <c r="H23" s="8">
        <f>IF($D23="","",IFERROR(VLOOKUP($D23,'Cadastro_Influenciadores'!$A$2:$K$101,6,FALSE),""))</f>
        <v/>
      </c>
      <c r="I23" s="10">
        <f>IF($D23="","",IFERROR(VLOOKUP($D23,'Cadastro_Influenciadores'!$A$2:$K$101,7,FALSE),0))</f>
        <v/>
      </c>
      <c r="J23" s="11" t="n"/>
      <c r="K23" s="11" t="n"/>
      <c r="L23" s="12" t="n"/>
      <c r="M23" s="12" t="n"/>
      <c r="N23" s="11" t="n"/>
      <c r="O23" s="11" t="n"/>
      <c r="P23" s="11" t="n"/>
      <c r="Q23" s="11" t="n"/>
      <c r="R23" s="11" t="n"/>
      <c r="S23" s="11" t="n"/>
      <c r="T23" s="12" t="n"/>
      <c r="U23" s="13">
        <f>IF(OR($A23="",$N23=""),"",IFERROR($M23/$N23*1000,0))</f>
        <v/>
      </c>
      <c r="V23" s="14">
        <f>IF(OR($A23="",$O23=""),"",IFERROR($P23/$O23,0))</f>
        <v/>
      </c>
      <c r="W23" s="14">
        <f>IF(OR($A23="",$O23=""),"",IFERROR($Q23/$O23,0))</f>
        <v/>
      </c>
      <c r="X23" s="13">
        <f>IF(OR($A23="",$R23=""),"",IFERROR(($M23+$L23)/$R23,0))</f>
        <v/>
      </c>
      <c r="Y23" s="14">
        <f>IF(OR($A23="",$T23="",$L23="",$M23=""),"",IFERROR(($T23-($L23+$M23))/($L23+$M23),0))</f>
        <v/>
      </c>
      <c r="Z23" s="9">
        <f>IF(OR($A23="",$J23=""),"",IF($K23&gt;=$J23,"Concluída",IF($C23="","Em andamento",IF(TODAY()&gt;$C23,"Atrasada","Em andamento"))))</f>
        <v/>
      </c>
      <c r="AA23" s="9">
        <f>IF(OR($A23="",$Y23=""),"",IF($Y23&gt;=1,"Excelente",IF($Y23&gt;=0.3,"Boa",IF($Y23&gt;=0,"Regular","Revisar"))))</f>
        <v/>
      </c>
      <c r="AB23" s="3" t="n"/>
    </row>
    <row r="24">
      <c r="A24" s="2" t="n"/>
      <c r="B24" s="35" t="n"/>
      <c r="C24" s="35" t="n"/>
      <c r="D24" s="2" t="n"/>
      <c r="E24" s="8">
        <f>IF($D24="","",IFERROR(VLOOKUP($D24,'Cadastro_Influenciadores'!$A$2:$K$101,2,FALSE),"Não encontrado"))</f>
        <v/>
      </c>
      <c r="F24" s="9">
        <f>IF($D24="","",IFERROR(VLOOKUP($D24,'Cadastro_Influenciadores'!$A$2:$K$101,5,FALSE),""))</f>
        <v/>
      </c>
      <c r="G24" s="8">
        <f>IF($D24="","",IFERROR(VLOOKUP($D24,'Cadastro_Influenciadores'!$A$2:$K$101,4,FALSE),""))</f>
        <v/>
      </c>
      <c r="H24" s="8">
        <f>IF($D24="","",IFERROR(VLOOKUP($D24,'Cadastro_Influenciadores'!$A$2:$K$101,6,FALSE),""))</f>
        <v/>
      </c>
      <c r="I24" s="10">
        <f>IF($D24="","",IFERROR(VLOOKUP($D24,'Cadastro_Influenciadores'!$A$2:$K$101,7,FALSE),0))</f>
        <v/>
      </c>
      <c r="J24" s="11" t="n"/>
      <c r="K24" s="11" t="n"/>
      <c r="L24" s="12" t="n"/>
      <c r="M24" s="12" t="n"/>
      <c r="N24" s="11" t="n"/>
      <c r="O24" s="11" t="n"/>
      <c r="P24" s="11" t="n"/>
      <c r="Q24" s="11" t="n"/>
      <c r="R24" s="11" t="n"/>
      <c r="S24" s="11" t="n"/>
      <c r="T24" s="12" t="n"/>
      <c r="U24" s="13">
        <f>IF(OR($A24="",$N24=""),"",IFERROR($M24/$N24*1000,0))</f>
        <v/>
      </c>
      <c r="V24" s="14">
        <f>IF(OR($A24="",$O24=""),"",IFERROR($P24/$O24,0))</f>
        <v/>
      </c>
      <c r="W24" s="14">
        <f>IF(OR($A24="",$O24=""),"",IFERROR($Q24/$O24,0))</f>
        <v/>
      </c>
      <c r="X24" s="13">
        <f>IF(OR($A24="",$R24=""),"",IFERROR(($M24+$L24)/$R24,0))</f>
        <v/>
      </c>
      <c r="Y24" s="14">
        <f>IF(OR($A24="",$T24="",$L24="",$M24=""),"",IFERROR(($T24-($L24+$M24))/($L24+$M24),0))</f>
        <v/>
      </c>
      <c r="Z24" s="9">
        <f>IF(OR($A24="",$J24=""),"",IF($K24&gt;=$J24,"Concluída",IF($C24="","Em andamento",IF(TODAY()&gt;$C24,"Atrasada","Em andamento"))))</f>
        <v/>
      </c>
      <c r="AA24" s="9">
        <f>IF(OR($A24="",$Y24=""),"",IF($Y24&gt;=1,"Excelente",IF($Y24&gt;=0.3,"Boa",IF($Y24&gt;=0,"Regular","Revisar"))))</f>
        <v/>
      </c>
      <c r="AB24" s="3" t="n"/>
    </row>
    <row r="25">
      <c r="A25" s="2" t="n"/>
      <c r="B25" s="35" t="n"/>
      <c r="C25" s="35" t="n"/>
      <c r="D25" s="2" t="n"/>
      <c r="E25" s="8">
        <f>IF($D25="","",IFERROR(VLOOKUP($D25,'Cadastro_Influenciadores'!$A$2:$K$101,2,FALSE),"Não encontrado"))</f>
        <v/>
      </c>
      <c r="F25" s="9">
        <f>IF($D25="","",IFERROR(VLOOKUP($D25,'Cadastro_Influenciadores'!$A$2:$K$101,5,FALSE),""))</f>
        <v/>
      </c>
      <c r="G25" s="8">
        <f>IF($D25="","",IFERROR(VLOOKUP($D25,'Cadastro_Influenciadores'!$A$2:$K$101,4,FALSE),""))</f>
        <v/>
      </c>
      <c r="H25" s="8">
        <f>IF($D25="","",IFERROR(VLOOKUP($D25,'Cadastro_Influenciadores'!$A$2:$K$101,6,FALSE),""))</f>
        <v/>
      </c>
      <c r="I25" s="10">
        <f>IF($D25="","",IFERROR(VLOOKUP($D25,'Cadastro_Influenciadores'!$A$2:$K$101,7,FALSE),0))</f>
        <v/>
      </c>
      <c r="J25" s="11" t="n"/>
      <c r="K25" s="11" t="n"/>
      <c r="L25" s="12" t="n"/>
      <c r="M25" s="12" t="n"/>
      <c r="N25" s="11" t="n"/>
      <c r="O25" s="11" t="n"/>
      <c r="P25" s="11" t="n"/>
      <c r="Q25" s="11" t="n"/>
      <c r="R25" s="11" t="n"/>
      <c r="S25" s="11" t="n"/>
      <c r="T25" s="12" t="n"/>
      <c r="U25" s="13">
        <f>IF(OR($A25="",$N25=""),"",IFERROR($M25/$N25*1000,0))</f>
        <v/>
      </c>
      <c r="V25" s="14">
        <f>IF(OR($A25="",$O25=""),"",IFERROR($P25/$O25,0))</f>
        <v/>
      </c>
      <c r="W25" s="14">
        <f>IF(OR($A25="",$O25=""),"",IFERROR($Q25/$O25,0))</f>
        <v/>
      </c>
      <c r="X25" s="13">
        <f>IF(OR($A25="",$R25=""),"",IFERROR(($M25+$L25)/$R25,0))</f>
        <v/>
      </c>
      <c r="Y25" s="14">
        <f>IF(OR($A25="",$T25="",$L25="",$M25=""),"",IFERROR(($T25-($L25+$M25))/($L25+$M25),0))</f>
        <v/>
      </c>
      <c r="Z25" s="9">
        <f>IF(OR($A25="",$J25=""),"",IF($K25&gt;=$J25,"Concluída",IF($C25="","Em andamento",IF(TODAY()&gt;$C25,"Atrasada","Em andamento"))))</f>
        <v/>
      </c>
      <c r="AA25" s="9">
        <f>IF(OR($A25="",$Y25=""),"",IF($Y25&gt;=1,"Excelente",IF($Y25&gt;=0.3,"Boa",IF($Y25&gt;=0,"Regular","Revisar"))))</f>
        <v/>
      </c>
      <c r="AB25" s="3" t="n"/>
    </row>
    <row r="26">
      <c r="A26" s="2" t="n"/>
      <c r="B26" s="35" t="n"/>
      <c r="C26" s="35" t="n"/>
      <c r="D26" s="2" t="n"/>
      <c r="E26" s="8">
        <f>IF($D26="","",IFERROR(VLOOKUP($D26,'Cadastro_Influenciadores'!$A$2:$K$101,2,FALSE),"Não encontrado"))</f>
        <v/>
      </c>
      <c r="F26" s="9">
        <f>IF($D26="","",IFERROR(VLOOKUP($D26,'Cadastro_Influenciadores'!$A$2:$K$101,5,FALSE),""))</f>
        <v/>
      </c>
      <c r="G26" s="8">
        <f>IF($D26="","",IFERROR(VLOOKUP($D26,'Cadastro_Influenciadores'!$A$2:$K$101,4,FALSE),""))</f>
        <v/>
      </c>
      <c r="H26" s="8">
        <f>IF($D26="","",IFERROR(VLOOKUP($D26,'Cadastro_Influenciadores'!$A$2:$K$101,6,FALSE),""))</f>
        <v/>
      </c>
      <c r="I26" s="10">
        <f>IF($D26="","",IFERROR(VLOOKUP($D26,'Cadastro_Influenciadores'!$A$2:$K$101,7,FALSE),0))</f>
        <v/>
      </c>
      <c r="J26" s="11" t="n"/>
      <c r="K26" s="11" t="n"/>
      <c r="L26" s="12" t="n"/>
      <c r="M26" s="12" t="n"/>
      <c r="N26" s="11" t="n"/>
      <c r="O26" s="11" t="n"/>
      <c r="P26" s="11" t="n"/>
      <c r="Q26" s="11" t="n"/>
      <c r="R26" s="11" t="n"/>
      <c r="S26" s="11" t="n"/>
      <c r="T26" s="12" t="n"/>
      <c r="U26" s="13">
        <f>IF(OR($A26="",$N26=""),"",IFERROR($M26/$N26*1000,0))</f>
        <v/>
      </c>
      <c r="V26" s="14">
        <f>IF(OR($A26="",$O26=""),"",IFERROR($P26/$O26,0))</f>
        <v/>
      </c>
      <c r="W26" s="14">
        <f>IF(OR($A26="",$O26=""),"",IFERROR($Q26/$O26,0))</f>
        <v/>
      </c>
      <c r="X26" s="13">
        <f>IF(OR($A26="",$R26=""),"",IFERROR(($M26+$L26)/$R26,0))</f>
        <v/>
      </c>
      <c r="Y26" s="14">
        <f>IF(OR($A26="",$T26="",$L26="",$M26=""),"",IFERROR(($T26-($L26+$M26))/($L26+$M26),0))</f>
        <v/>
      </c>
      <c r="Z26" s="9">
        <f>IF(OR($A26="",$J26=""),"",IF($K26&gt;=$J26,"Concluída",IF($C26="","Em andamento",IF(TODAY()&gt;$C26,"Atrasada","Em andamento"))))</f>
        <v/>
      </c>
      <c r="AA26" s="9">
        <f>IF(OR($A26="",$Y26=""),"",IF($Y26&gt;=1,"Excelente",IF($Y26&gt;=0.3,"Boa",IF($Y26&gt;=0,"Regular","Revisar"))))</f>
        <v/>
      </c>
      <c r="AB26" s="3" t="n"/>
    </row>
    <row r="27">
      <c r="A27" s="2" t="n"/>
      <c r="B27" s="35" t="n"/>
      <c r="C27" s="35" t="n"/>
      <c r="D27" s="2" t="n"/>
      <c r="E27" s="8">
        <f>IF($D27="","",IFERROR(VLOOKUP($D27,'Cadastro_Influenciadores'!$A$2:$K$101,2,FALSE),"Não encontrado"))</f>
        <v/>
      </c>
      <c r="F27" s="9">
        <f>IF($D27="","",IFERROR(VLOOKUP($D27,'Cadastro_Influenciadores'!$A$2:$K$101,5,FALSE),""))</f>
        <v/>
      </c>
      <c r="G27" s="8">
        <f>IF($D27="","",IFERROR(VLOOKUP($D27,'Cadastro_Influenciadores'!$A$2:$K$101,4,FALSE),""))</f>
        <v/>
      </c>
      <c r="H27" s="8">
        <f>IF($D27="","",IFERROR(VLOOKUP($D27,'Cadastro_Influenciadores'!$A$2:$K$101,6,FALSE),""))</f>
        <v/>
      </c>
      <c r="I27" s="10">
        <f>IF($D27="","",IFERROR(VLOOKUP($D27,'Cadastro_Influenciadores'!$A$2:$K$101,7,FALSE),0))</f>
        <v/>
      </c>
      <c r="J27" s="11" t="n"/>
      <c r="K27" s="11" t="n"/>
      <c r="L27" s="12" t="n"/>
      <c r="M27" s="12" t="n"/>
      <c r="N27" s="11" t="n"/>
      <c r="O27" s="11" t="n"/>
      <c r="P27" s="11" t="n"/>
      <c r="Q27" s="11" t="n"/>
      <c r="R27" s="11" t="n"/>
      <c r="S27" s="11" t="n"/>
      <c r="T27" s="12" t="n"/>
      <c r="U27" s="13">
        <f>IF(OR($A27="",$N27=""),"",IFERROR($M27/$N27*1000,0))</f>
        <v/>
      </c>
      <c r="V27" s="14">
        <f>IF(OR($A27="",$O27=""),"",IFERROR($P27/$O27,0))</f>
        <v/>
      </c>
      <c r="W27" s="14">
        <f>IF(OR($A27="",$O27=""),"",IFERROR($Q27/$O27,0))</f>
        <v/>
      </c>
      <c r="X27" s="13">
        <f>IF(OR($A27="",$R27=""),"",IFERROR(($M27+$L27)/$R27,0))</f>
        <v/>
      </c>
      <c r="Y27" s="14">
        <f>IF(OR($A27="",$T27="",$L27="",$M27=""),"",IFERROR(($T27-($L27+$M27))/($L27+$M27),0))</f>
        <v/>
      </c>
      <c r="Z27" s="9">
        <f>IF(OR($A27="",$J27=""),"",IF($K27&gt;=$J27,"Concluída",IF($C27="","Em andamento",IF(TODAY()&gt;$C27,"Atrasada","Em andamento"))))</f>
        <v/>
      </c>
      <c r="AA27" s="9">
        <f>IF(OR($A27="",$Y27=""),"",IF($Y27&gt;=1,"Excelente",IF($Y27&gt;=0.3,"Boa",IF($Y27&gt;=0,"Regular","Revisar"))))</f>
        <v/>
      </c>
      <c r="AB27" s="3" t="n"/>
    </row>
    <row r="28">
      <c r="A28" s="2" t="n"/>
      <c r="B28" s="35" t="n"/>
      <c r="C28" s="35" t="n"/>
      <c r="D28" s="2" t="n"/>
      <c r="E28" s="8">
        <f>IF($D28="","",IFERROR(VLOOKUP($D28,'Cadastro_Influenciadores'!$A$2:$K$101,2,FALSE),"Não encontrado"))</f>
        <v/>
      </c>
      <c r="F28" s="9">
        <f>IF($D28="","",IFERROR(VLOOKUP($D28,'Cadastro_Influenciadores'!$A$2:$K$101,5,FALSE),""))</f>
        <v/>
      </c>
      <c r="G28" s="8">
        <f>IF($D28="","",IFERROR(VLOOKUP($D28,'Cadastro_Influenciadores'!$A$2:$K$101,4,FALSE),""))</f>
        <v/>
      </c>
      <c r="H28" s="8">
        <f>IF($D28="","",IFERROR(VLOOKUP($D28,'Cadastro_Influenciadores'!$A$2:$K$101,6,FALSE),""))</f>
        <v/>
      </c>
      <c r="I28" s="10">
        <f>IF($D28="","",IFERROR(VLOOKUP($D28,'Cadastro_Influenciadores'!$A$2:$K$101,7,FALSE),0))</f>
        <v/>
      </c>
      <c r="J28" s="11" t="n"/>
      <c r="K28" s="11" t="n"/>
      <c r="L28" s="12" t="n"/>
      <c r="M28" s="12" t="n"/>
      <c r="N28" s="11" t="n"/>
      <c r="O28" s="11" t="n"/>
      <c r="P28" s="11" t="n"/>
      <c r="Q28" s="11" t="n"/>
      <c r="R28" s="11" t="n"/>
      <c r="S28" s="11" t="n"/>
      <c r="T28" s="12" t="n"/>
      <c r="U28" s="13">
        <f>IF(OR($A28="",$N28=""),"",IFERROR($M28/$N28*1000,0))</f>
        <v/>
      </c>
      <c r="V28" s="14">
        <f>IF(OR($A28="",$O28=""),"",IFERROR($P28/$O28,0))</f>
        <v/>
      </c>
      <c r="W28" s="14">
        <f>IF(OR($A28="",$O28=""),"",IFERROR($Q28/$O28,0))</f>
        <v/>
      </c>
      <c r="X28" s="13">
        <f>IF(OR($A28="",$R28=""),"",IFERROR(($M28+$L28)/$R28,0))</f>
        <v/>
      </c>
      <c r="Y28" s="14">
        <f>IF(OR($A28="",$T28="",$L28="",$M28=""),"",IFERROR(($T28-($L28+$M28))/($L28+$M28),0))</f>
        <v/>
      </c>
      <c r="Z28" s="9">
        <f>IF(OR($A28="",$J28=""),"",IF($K28&gt;=$J28,"Concluída",IF($C28="","Em andamento",IF(TODAY()&gt;$C28,"Atrasada","Em andamento"))))</f>
        <v/>
      </c>
      <c r="AA28" s="9">
        <f>IF(OR($A28="",$Y28=""),"",IF($Y28&gt;=1,"Excelente",IF($Y28&gt;=0.3,"Boa",IF($Y28&gt;=0,"Regular","Revisar"))))</f>
        <v/>
      </c>
      <c r="AB28" s="3" t="n"/>
    </row>
    <row r="29">
      <c r="A29" s="2" t="n"/>
      <c r="B29" s="35" t="n"/>
      <c r="C29" s="35" t="n"/>
      <c r="D29" s="2" t="n"/>
      <c r="E29" s="8">
        <f>IF($D29="","",IFERROR(VLOOKUP($D29,'Cadastro_Influenciadores'!$A$2:$K$101,2,FALSE),"Não encontrado"))</f>
        <v/>
      </c>
      <c r="F29" s="9">
        <f>IF($D29="","",IFERROR(VLOOKUP($D29,'Cadastro_Influenciadores'!$A$2:$K$101,5,FALSE),""))</f>
        <v/>
      </c>
      <c r="G29" s="8">
        <f>IF($D29="","",IFERROR(VLOOKUP($D29,'Cadastro_Influenciadores'!$A$2:$K$101,4,FALSE),""))</f>
        <v/>
      </c>
      <c r="H29" s="8">
        <f>IF($D29="","",IFERROR(VLOOKUP($D29,'Cadastro_Influenciadores'!$A$2:$K$101,6,FALSE),""))</f>
        <v/>
      </c>
      <c r="I29" s="10">
        <f>IF($D29="","",IFERROR(VLOOKUP($D29,'Cadastro_Influenciadores'!$A$2:$K$101,7,FALSE),0))</f>
        <v/>
      </c>
      <c r="J29" s="11" t="n"/>
      <c r="K29" s="11" t="n"/>
      <c r="L29" s="12" t="n"/>
      <c r="M29" s="12" t="n"/>
      <c r="N29" s="11" t="n"/>
      <c r="O29" s="11" t="n"/>
      <c r="P29" s="11" t="n"/>
      <c r="Q29" s="11" t="n"/>
      <c r="R29" s="11" t="n"/>
      <c r="S29" s="11" t="n"/>
      <c r="T29" s="12" t="n"/>
      <c r="U29" s="13">
        <f>IF(OR($A29="",$N29=""),"",IFERROR($M29/$N29*1000,0))</f>
        <v/>
      </c>
      <c r="V29" s="14">
        <f>IF(OR($A29="",$O29=""),"",IFERROR($P29/$O29,0))</f>
        <v/>
      </c>
      <c r="W29" s="14">
        <f>IF(OR($A29="",$O29=""),"",IFERROR($Q29/$O29,0))</f>
        <v/>
      </c>
      <c r="X29" s="13">
        <f>IF(OR($A29="",$R29=""),"",IFERROR(($M29+$L29)/$R29,0))</f>
        <v/>
      </c>
      <c r="Y29" s="14">
        <f>IF(OR($A29="",$T29="",$L29="",$M29=""),"",IFERROR(($T29-($L29+$M29))/($L29+$M29),0))</f>
        <v/>
      </c>
      <c r="Z29" s="9">
        <f>IF(OR($A29="",$J29=""),"",IF($K29&gt;=$J29,"Concluída",IF($C29="","Em andamento",IF(TODAY()&gt;$C29,"Atrasada","Em andamento"))))</f>
        <v/>
      </c>
      <c r="AA29" s="9">
        <f>IF(OR($A29="",$Y29=""),"",IF($Y29&gt;=1,"Excelente",IF($Y29&gt;=0.3,"Boa",IF($Y29&gt;=0,"Regular","Revisar"))))</f>
        <v/>
      </c>
      <c r="AB29" s="3" t="n"/>
    </row>
    <row r="30">
      <c r="A30" s="2" t="n"/>
      <c r="B30" s="35" t="n"/>
      <c r="C30" s="35" t="n"/>
      <c r="D30" s="2" t="n"/>
      <c r="E30" s="8">
        <f>IF($D30="","",IFERROR(VLOOKUP($D30,'Cadastro_Influenciadores'!$A$2:$K$101,2,FALSE),"Não encontrado"))</f>
        <v/>
      </c>
      <c r="F30" s="9">
        <f>IF($D30="","",IFERROR(VLOOKUP($D30,'Cadastro_Influenciadores'!$A$2:$K$101,5,FALSE),""))</f>
        <v/>
      </c>
      <c r="G30" s="8">
        <f>IF($D30="","",IFERROR(VLOOKUP($D30,'Cadastro_Influenciadores'!$A$2:$K$101,4,FALSE),""))</f>
        <v/>
      </c>
      <c r="H30" s="8">
        <f>IF($D30="","",IFERROR(VLOOKUP($D30,'Cadastro_Influenciadores'!$A$2:$K$101,6,FALSE),""))</f>
        <v/>
      </c>
      <c r="I30" s="10">
        <f>IF($D30="","",IFERROR(VLOOKUP($D30,'Cadastro_Influenciadores'!$A$2:$K$101,7,FALSE),0))</f>
        <v/>
      </c>
      <c r="J30" s="11" t="n"/>
      <c r="K30" s="11" t="n"/>
      <c r="L30" s="12" t="n"/>
      <c r="M30" s="12" t="n"/>
      <c r="N30" s="11" t="n"/>
      <c r="O30" s="11" t="n"/>
      <c r="P30" s="11" t="n"/>
      <c r="Q30" s="11" t="n"/>
      <c r="R30" s="11" t="n"/>
      <c r="S30" s="11" t="n"/>
      <c r="T30" s="12" t="n"/>
      <c r="U30" s="13">
        <f>IF(OR($A30="",$N30=""),"",IFERROR($M30/$N30*1000,0))</f>
        <v/>
      </c>
      <c r="V30" s="14">
        <f>IF(OR($A30="",$O30=""),"",IFERROR($P30/$O30,0))</f>
        <v/>
      </c>
      <c r="W30" s="14">
        <f>IF(OR($A30="",$O30=""),"",IFERROR($Q30/$O30,0))</f>
        <v/>
      </c>
      <c r="X30" s="13">
        <f>IF(OR($A30="",$R30=""),"",IFERROR(($M30+$L30)/$R30,0))</f>
        <v/>
      </c>
      <c r="Y30" s="14">
        <f>IF(OR($A30="",$T30="",$L30="",$M30=""),"",IFERROR(($T30-($L30+$M30))/($L30+$M30),0))</f>
        <v/>
      </c>
      <c r="Z30" s="9">
        <f>IF(OR($A30="",$J30=""),"",IF($K30&gt;=$J30,"Concluída",IF($C30="","Em andamento",IF(TODAY()&gt;$C30,"Atrasada","Em andamento"))))</f>
        <v/>
      </c>
      <c r="AA30" s="9">
        <f>IF(OR($A30="",$Y30=""),"",IF($Y30&gt;=1,"Excelente",IF($Y30&gt;=0.3,"Boa",IF($Y30&gt;=0,"Regular","Revisar"))))</f>
        <v/>
      </c>
      <c r="AB30" s="3" t="n"/>
    </row>
    <row r="31">
      <c r="A31" s="2" t="n"/>
      <c r="B31" s="35" t="n"/>
      <c r="C31" s="35" t="n"/>
      <c r="D31" s="2" t="n"/>
      <c r="E31" s="8">
        <f>IF($D31="","",IFERROR(VLOOKUP($D31,'Cadastro_Influenciadores'!$A$2:$K$101,2,FALSE),"Não encontrado"))</f>
        <v/>
      </c>
      <c r="F31" s="9">
        <f>IF($D31="","",IFERROR(VLOOKUP($D31,'Cadastro_Influenciadores'!$A$2:$K$101,5,FALSE),""))</f>
        <v/>
      </c>
      <c r="G31" s="8">
        <f>IF($D31="","",IFERROR(VLOOKUP($D31,'Cadastro_Influenciadores'!$A$2:$K$101,4,FALSE),""))</f>
        <v/>
      </c>
      <c r="H31" s="8">
        <f>IF($D31="","",IFERROR(VLOOKUP($D31,'Cadastro_Influenciadores'!$A$2:$K$101,6,FALSE),""))</f>
        <v/>
      </c>
      <c r="I31" s="10">
        <f>IF($D31="","",IFERROR(VLOOKUP($D31,'Cadastro_Influenciadores'!$A$2:$K$101,7,FALSE),0))</f>
        <v/>
      </c>
      <c r="J31" s="11" t="n"/>
      <c r="K31" s="11" t="n"/>
      <c r="L31" s="12" t="n"/>
      <c r="M31" s="12" t="n"/>
      <c r="N31" s="11" t="n"/>
      <c r="O31" s="11" t="n"/>
      <c r="P31" s="11" t="n"/>
      <c r="Q31" s="11" t="n"/>
      <c r="R31" s="11" t="n"/>
      <c r="S31" s="11" t="n"/>
      <c r="T31" s="12" t="n"/>
      <c r="U31" s="13">
        <f>IF(OR($A31="",$N31=""),"",IFERROR($M31/$N31*1000,0))</f>
        <v/>
      </c>
      <c r="V31" s="14">
        <f>IF(OR($A31="",$O31=""),"",IFERROR($P31/$O31,0))</f>
        <v/>
      </c>
      <c r="W31" s="14">
        <f>IF(OR($A31="",$O31=""),"",IFERROR($Q31/$O31,0))</f>
        <v/>
      </c>
      <c r="X31" s="13">
        <f>IF(OR($A31="",$R31=""),"",IFERROR(($M31+$L31)/$R31,0))</f>
        <v/>
      </c>
      <c r="Y31" s="14">
        <f>IF(OR($A31="",$T31="",$L31="",$M31=""),"",IFERROR(($T31-($L31+$M31))/($L31+$M31),0))</f>
        <v/>
      </c>
      <c r="Z31" s="9">
        <f>IF(OR($A31="",$J31=""),"",IF($K31&gt;=$J31,"Concluída",IF($C31="","Em andamento",IF(TODAY()&gt;$C31,"Atrasada","Em andamento"))))</f>
        <v/>
      </c>
      <c r="AA31" s="9">
        <f>IF(OR($A31="",$Y31=""),"",IF($Y31&gt;=1,"Excelente",IF($Y31&gt;=0.3,"Boa",IF($Y31&gt;=0,"Regular","Revisar"))))</f>
        <v/>
      </c>
      <c r="AB31" s="3" t="n"/>
    </row>
    <row r="32">
      <c r="A32" s="2" t="n"/>
      <c r="B32" s="35" t="n"/>
      <c r="C32" s="35" t="n"/>
      <c r="D32" s="2" t="n"/>
      <c r="E32" s="8">
        <f>IF($D32="","",IFERROR(VLOOKUP($D32,'Cadastro_Influenciadores'!$A$2:$K$101,2,FALSE),"Não encontrado"))</f>
        <v/>
      </c>
      <c r="F32" s="9">
        <f>IF($D32="","",IFERROR(VLOOKUP($D32,'Cadastro_Influenciadores'!$A$2:$K$101,5,FALSE),""))</f>
        <v/>
      </c>
      <c r="G32" s="8">
        <f>IF($D32="","",IFERROR(VLOOKUP($D32,'Cadastro_Influenciadores'!$A$2:$K$101,4,FALSE),""))</f>
        <v/>
      </c>
      <c r="H32" s="8">
        <f>IF($D32="","",IFERROR(VLOOKUP($D32,'Cadastro_Influenciadores'!$A$2:$K$101,6,FALSE),""))</f>
        <v/>
      </c>
      <c r="I32" s="10">
        <f>IF($D32="","",IFERROR(VLOOKUP($D32,'Cadastro_Influenciadores'!$A$2:$K$101,7,FALSE),0))</f>
        <v/>
      </c>
      <c r="J32" s="11" t="n"/>
      <c r="K32" s="11" t="n"/>
      <c r="L32" s="12" t="n"/>
      <c r="M32" s="12" t="n"/>
      <c r="N32" s="11" t="n"/>
      <c r="O32" s="11" t="n"/>
      <c r="P32" s="11" t="n"/>
      <c r="Q32" s="11" t="n"/>
      <c r="R32" s="11" t="n"/>
      <c r="S32" s="11" t="n"/>
      <c r="T32" s="12" t="n"/>
      <c r="U32" s="13">
        <f>IF(OR($A32="",$N32=""),"",IFERROR($M32/$N32*1000,0))</f>
        <v/>
      </c>
      <c r="V32" s="14">
        <f>IF(OR($A32="",$O32=""),"",IFERROR($P32/$O32,0))</f>
        <v/>
      </c>
      <c r="W32" s="14">
        <f>IF(OR($A32="",$O32=""),"",IFERROR($Q32/$O32,0))</f>
        <v/>
      </c>
      <c r="X32" s="13">
        <f>IF(OR($A32="",$R32=""),"",IFERROR(($M32+$L32)/$R32,0))</f>
        <v/>
      </c>
      <c r="Y32" s="14">
        <f>IF(OR($A32="",$T32="",$L32="",$M32=""),"",IFERROR(($T32-($L32+$M32))/($L32+$M32),0))</f>
        <v/>
      </c>
      <c r="Z32" s="9">
        <f>IF(OR($A32="",$J32=""),"",IF($K32&gt;=$J32,"Concluída",IF($C32="","Em andamento",IF(TODAY()&gt;$C32,"Atrasada","Em andamento"))))</f>
        <v/>
      </c>
      <c r="AA32" s="9">
        <f>IF(OR($A32="",$Y32=""),"",IF($Y32&gt;=1,"Excelente",IF($Y32&gt;=0.3,"Boa",IF($Y32&gt;=0,"Regular","Revisar"))))</f>
        <v/>
      </c>
      <c r="AB32" s="3" t="n"/>
    </row>
    <row r="33">
      <c r="A33" s="2" t="n"/>
      <c r="B33" s="35" t="n"/>
      <c r="C33" s="35" t="n"/>
      <c r="D33" s="2" t="n"/>
      <c r="E33" s="8">
        <f>IF($D33="","",IFERROR(VLOOKUP($D33,'Cadastro_Influenciadores'!$A$2:$K$101,2,FALSE),"Não encontrado"))</f>
        <v/>
      </c>
      <c r="F33" s="9">
        <f>IF($D33="","",IFERROR(VLOOKUP($D33,'Cadastro_Influenciadores'!$A$2:$K$101,5,FALSE),""))</f>
        <v/>
      </c>
      <c r="G33" s="8">
        <f>IF($D33="","",IFERROR(VLOOKUP($D33,'Cadastro_Influenciadores'!$A$2:$K$101,4,FALSE),""))</f>
        <v/>
      </c>
      <c r="H33" s="8">
        <f>IF($D33="","",IFERROR(VLOOKUP($D33,'Cadastro_Influenciadores'!$A$2:$K$101,6,FALSE),""))</f>
        <v/>
      </c>
      <c r="I33" s="10">
        <f>IF($D33="","",IFERROR(VLOOKUP($D33,'Cadastro_Influenciadores'!$A$2:$K$101,7,FALSE),0))</f>
        <v/>
      </c>
      <c r="J33" s="11" t="n"/>
      <c r="K33" s="11" t="n"/>
      <c r="L33" s="12" t="n"/>
      <c r="M33" s="12" t="n"/>
      <c r="N33" s="11" t="n"/>
      <c r="O33" s="11" t="n"/>
      <c r="P33" s="11" t="n"/>
      <c r="Q33" s="11" t="n"/>
      <c r="R33" s="11" t="n"/>
      <c r="S33" s="11" t="n"/>
      <c r="T33" s="12" t="n"/>
      <c r="U33" s="13">
        <f>IF(OR($A33="",$N33=""),"",IFERROR($M33/$N33*1000,0))</f>
        <v/>
      </c>
      <c r="V33" s="14">
        <f>IF(OR($A33="",$O33=""),"",IFERROR($P33/$O33,0))</f>
        <v/>
      </c>
      <c r="W33" s="14">
        <f>IF(OR($A33="",$O33=""),"",IFERROR($Q33/$O33,0))</f>
        <v/>
      </c>
      <c r="X33" s="13">
        <f>IF(OR($A33="",$R33=""),"",IFERROR(($M33+$L33)/$R33,0))</f>
        <v/>
      </c>
      <c r="Y33" s="14">
        <f>IF(OR($A33="",$T33="",$L33="",$M33=""),"",IFERROR(($T33-($L33+$M33))/($L33+$M33),0))</f>
        <v/>
      </c>
      <c r="Z33" s="9">
        <f>IF(OR($A33="",$J33=""),"",IF($K33&gt;=$J33,"Concluída",IF($C33="","Em andamento",IF(TODAY()&gt;$C33,"Atrasada","Em andamento"))))</f>
        <v/>
      </c>
      <c r="AA33" s="9">
        <f>IF(OR($A33="",$Y33=""),"",IF($Y33&gt;=1,"Excelente",IF($Y33&gt;=0.3,"Boa",IF($Y33&gt;=0,"Regular","Revisar"))))</f>
        <v/>
      </c>
      <c r="AB33" s="3" t="n"/>
    </row>
    <row r="34">
      <c r="A34" s="2" t="n"/>
      <c r="B34" s="35" t="n"/>
      <c r="C34" s="35" t="n"/>
      <c r="D34" s="2" t="n"/>
      <c r="E34" s="8">
        <f>IF($D34="","",IFERROR(VLOOKUP($D34,'Cadastro_Influenciadores'!$A$2:$K$101,2,FALSE),"Não encontrado"))</f>
        <v/>
      </c>
      <c r="F34" s="9">
        <f>IF($D34="","",IFERROR(VLOOKUP($D34,'Cadastro_Influenciadores'!$A$2:$K$101,5,FALSE),""))</f>
        <v/>
      </c>
      <c r="G34" s="8">
        <f>IF($D34="","",IFERROR(VLOOKUP($D34,'Cadastro_Influenciadores'!$A$2:$K$101,4,FALSE),""))</f>
        <v/>
      </c>
      <c r="H34" s="8">
        <f>IF($D34="","",IFERROR(VLOOKUP($D34,'Cadastro_Influenciadores'!$A$2:$K$101,6,FALSE),""))</f>
        <v/>
      </c>
      <c r="I34" s="10">
        <f>IF($D34="","",IFERROR(VLOOKUP($D34,'Cadastro_Influenciadores'!$A$2:$K$101,7,FALSE),0))</f>
        <v/>
      </c>
      <c r="J34" s="11" t="n"/>
      <c r="K34" s="11" t="n"/>
      <c r="L34" s="12" t="n"/>
      <c r="M34" s="12" t="n"/>
      <c r="N34" s="11" t="n"/>
      <c r="O34" s="11" t="n"/>
      <c r="P34" s="11" t="n"/>
      <c r="Q34" s="11" t="n"/>
      <c r="R34" s="11" t="n"/>
      <c r="S34" s="11" t="n"/>
      <c r="T34" s="12" t="n"/>
      <c r="U34" s="13">
        <f>IF(OR($A34="",$N34=""),"",IFERROR($M34/$N34*1000,0))</f>
        <v/>
      </c>
      <c r="V34" s="14">
        <f>IF(OR($A34="",$O34=""),"",IFERROR($P34/$O34,0))</f>
        <v/>
      </c>
      <c r="W34" s="14">
        <f>IF(OR($A34="",$O34=""),"",IFERROR($Q34/$O34,0))</f>
        <v/>
      </c>
      <c r="X34" s="13">
        <f>IF(OR($A34="",$R34=""),"",IFERROR(($M34+$L34)/$R34,0))</f>
        <v/>
      </c>
      <c r="Y34" s="14">
        <f>IF(OR($A34="",$T34="",$L34="",$M34=""),"",IFERROR(($T34-($L34+$M34))/($L34+$M34),0))</f>
        <v/>
      </c>
      <c r="Z34" s="9">
        <f>IF(OR($A34="",$J34=""),"",IF($K34&gt;=$J34,"Concluída",IF($C34="","Em andamento",IF(TODAY()&gt;$C34,"Atrasada","Em andamento"))))</f>
        <v/>
      </c>
      <c r="AA34" s="9">
        <f>IF(OR($A34="",$Y34=""),"",IF($Y34&gt;=1,"Excelente",IF($Y34&gt;=0.3,"Boa",IF($Y34&gt;=0,"Regular","Revisar"))))</f>
        <v/>
      </c>
      <c r="AB34" s="3" t="n"/>
    </row>
    <row r="35">
      <c r="A35" s="2" t="n"/>
      <c r="B35" s="35" t="n"/>
      <c r="C35" s="35" t="n"/>
      <c r="D35" s="2" t="n"/>
      <c r="E35" s="8">
        <f>IF($D35="","",IFERROR(VLOOKUP($D35,'Cadastro_Influenciadores'!$A$2:$K$101,2,FALSE),"Não encontrado"))</f>
        <v/>
      </c>
      <c r="F35" s="9">
        <f>IF($D35="","",IFERROR(VLOOKUP($D35,'Cadastro_Influenciadores'!$A$2:$K$101,5,FALSE),""))</f>
        <v/>
      </c>
      <c r="G35" s="8">
        <f>IF($D35="","",IFERROR(VLOOKUP($D35,'Cadastro_Influenciadores'!$A$2:$K$101,4,FALSE),""))</f>
        <v/>
      </c>
      <c r="H35" s="8">
        <f>IF($D35="","",IFERROR(VLOOKUP($D35,'Cadastro_Influenciadores'!$A$2:$K$101,6,FALSE),""))</f>
        <v/>
      </c>
      <c r="I35" s="10">
        <f>IF($D35="","",IFERROR(VLOOKUP($D35,'Cadastro_Influenciadores'!$A$2:$K$101,7,FALSE),0))</f>
        <v/>
      </c>
      <c r="J35" s="11" t="n"/>
      <c r="K35" s="11" t="n"/>
      <c r="L35" s="12" t="n"/>
      <c r="M35" s="12" t="n"/>
      <c r="N35" s="11" t="n"/>
      <c r="O35" s="11" t="n"/>
      <c r="P35" s="11" t="n"/>
      <c r="Q35" s="11" t="n"/>
      <c r="R35" s="11" t="n"/>
      <c r="S35" s="11" t="n"/>
      <c r="T35" s="12" t="n"/>
      <c r="U35" s="13">
        <f>IF(OR($A35="",$N35=""),"",IFERROR($M35/$N35*1000,0))</f>
        <v/>
      </c>
      <c r="V35" s="14">
        <f>IF(OR($A35="",$O35=""),"",IFERROR($P35/$O35,0))</f>
        <v/>
      </c>
      <c r="W35" s="14">
        <f>IF(OR($A35="",$O35=""),"",IFERROR($Q35/$O35,0))</f>
        <v/>
      </c>
      <c r="X35" s="13">
        <f>IF(OR($A35="",$R35=""),"",IFERROR(($M35+$L35)/$R35,0))</f>
        <v/>
      </c>
      <c r="Y35" s="14">
        <f>IF(OR($A35="",$T35="",$L35="",$M35=""),"",IFERROR(($T35-($L35+$M35))/($L35+$M35),0))</f>
        <v/>
      </c>
      <c r="Z35" s="9">
        <f>IF(OR($A35="",$J35=""),"",IF($K35&gt;=$J35,"Concluída",IF($C35="","Em andamento",IF(TODAY()&gt;$C35,"Atrasada","Em andamento"))))</f>
        <v/>
      </c>
      <c r="AA35" s="9">
        <f>IF(OR($A35="",$Y35=""),"",IF($Y35&gt;=1,"Excelente",IF($Y35&gt;=0.3,"Boa",IF($Y35&gt;=0,"Regular","Revisar"))))</f>
        <v/>
      </c>
      <c r="AB35" s="3" t="n"/>
    </row>
    <row r="36">
      <c r="A36" s="2" t="n"/>
      <c r="B36" s="35" t="n"/>
      <c r="C36" s="35" t="n"/>
      <c r="D36" s="2" t="n"/>
      <c r="E36" s="8">
        <f>IF($D36="","",IFERROR(VLOOKUP($D36,'Cadastro_Influenciadores'!$A$2:$K$101,2,FALSE),"Não encontrado"))</f>
        <v/>
      </c>
      <c r="F36" s="9">
        <f>IF($D36="","",IFERROR(VLOOKUP($D36,'Cadastro_Influenciadores'!$A$2:$K$101,5,FALSE),""))</f>
        <v/>
      </c>
      <c r="G36" s="8">
        <f>IF($D36="","",IFERROR(VLOOKUP($D36,'Cadastro_Influenciadores'!$A$2:$K$101,4,FALSE),""))</f>
        <v/>
      </c>
      <c r="H36" s="8">
        <f>IF($D36="","",IFERROR(VLOOKUP($D36,'Cadastro_Influenciadores'!$A$2:$K$101,6,FALSE),""))</f>
        <v/>
      </c>
      <c r="I36" s="10">
        <f>IF($D36="","",IFERROR(VLOOKUP($D36,'Cadastro_Influenciadores'!$A$2:$K$101,7,FALSE),0))</f>
        <v/>
      </c>
      <c r="J36" s="11" t="n"/>
      <c r="K36" s="11" t="n"/>
      <c r="L36" s="12" t="n"/>
      <c r="M36" s="12" t="n"/>
      <c r="N36" s="11" t="n"/>
      <c r="O36" s="11" t="n"/>
      <c r="P36" s="11" t="n"/>
      <c r="Q36" s="11" t="n"/>
      <c r="R36" s="11" t="n"/>
      <c r="S36" s="11" t="n"/>
      <c r="T36" s="12" t="n"/>
      <c r="U36" s="13">
        <f>IF(OR($A36="",$N36=""),"",IFERROR($M36/$N36*1000,0))</f>
        <v/>
      </c>
      <c r="V36" s="14">
        <f>IF(OR($A36="",$O36=""),"",IFERROR($P36/$O36,0))</f>
        <v/>
      </c>
      <c r="W36" s="14">
        <f>IF(OR($A36="",$O36=""),"",IFERROR($Q36/$O36,0))</f>
        <v/>
      </c>
      <c r="X36" s="13">
        <f>IF(OR($A36="",$R36=""),"",IFERROR(($M36+$L36)/$R36,0))</f>
        <v/>
      </c>
      <c r="Y36" s="14">
        <f>IF(OR($A36="",$T36="",$L36="",$M36=""),"",IFERROR(($T36-($L36+$M36))/($L36+$M36),0))</f>
        <v/>
      </c>
      <c r="Z36" s="9">
        <f>IF(OR($A36="",$J36=""),"",IF($K36&gt;=$J36,"Concluída",IF($C36="","Em andamento",IF(TODAY()&gt;$C36,"Atrasada","Em andamento"))))</f>
        <v/>
      </c>
      <c r="AA36" s="9">
        <f>IF(OR($A36="",$Y36=""),"",IF($Y36&gt;=1,"Excelente",IF($Y36&gt;=0.3,"Boa",IF($Y36&gt;=0,"Regular","Revisar"))))</f>
        <v/>
      </c>
      <c r="AB36" s="3" t="n"/>
    </row>
    <row r="37">
      <c r="A37" s="2" t="n"/>
      <c r="B37" s="35" t="n"/>
      <c r="C37" s="35" t="n"/>
      <c r="D37" s="2" t="n"/>
      <c r="E37" s="8">
        <f>IF($D37="","",IFERROR(VLOOKUP($D37,'Cadastro_Influenciadores'!$A$2:$K$101,2,FALSE),"Não encontrado"))</f>
        <v/>
      </c>
      <c r="F37" s="9">
        <f>IF($D37="","",IFERROR(VLOOKUP($D37,'Cadastro_Influenciadores'!$A$2:$K$101,5,FALSE),""))</f>
        <v/>
      </c>
      <c r="G37" s="8">
        <f>IF($D37="","",IFERROR(VLOOKUP($D37,'Cadastro_Influenciadores'!$A$2:$K$101,4,FALSE),""))</f>
        <v/>
      </c>
      <c r="H37" s="8">
        <f>IF($D37="","",IFERROR(VLOOKUP($D37,'Cadastro_Influenciadores'!$A$2:$K$101,6,FALSE),""))</f>
        <v/>
      </c>
      <c r="I37" s="10">
        <f>IF($D37="","",IFERROR(VLOOKUP($D37,'Cadastro_Influenciadores'!$A$2:$K$101,7,FALSE),0))</f>
        <v/>
      </c>
      <c r="J37" s="11" t="n"/>
      <c r="K37" s="11" t="n"/>
      <c r="L37" s="12" t="n"/>
      <c r="M37" s="12" t="n"/>
      <c r="N37" s="11" t="n"/>
      <c r="O37" s="11" t="n"/>
      <c r="P37" s="11" t="n"/>
      <c r="Q37" s="11" t="n"/>
      <c r="R37" s="11" t="n"/>
      <c r="S37" s="11" t="n"/>
      <c r="T37" s="12" t="n"/>
      <c r="U37" s="13">
        <f>IF(OR($A37="",$N37=""),"",IFERROR($M37/$N37*1000,0))</f>
        <v/>
      </c>
      <c r="V37" s="14">
        <f>IF(OR($A37="",$O37=""),"",IFERROR($P37/$O37,0))</f>
        <v/>
      </c>
      <c r="W37" s="14">
        <f>IF(OR($A37="",$O37=""),"",IFERROR($Q37/$O37,0))</f>
        <v/>
      </c>
      <c r="X37" s="13">
        <f>IF(OR($A37="",$R37=""),"",IFERROR(($M37+$L37)/$R37,0))</f>
        <v/>
      </c>
      <c r="Y37" s="14">
        <f>IF(OR($A37="",$T37="",$L37="",$M37=""),"",IFERROR(($T37-($L37+$M37))/($L37+$M37),0))</f>
        <v/>
      </c>
      <c r="Z37" s="9">
        <f>IF(OR($A37="",$J37=""),"",IF($K37&gt;=$J37,"Concluída",IF($C37="","Em andamento",IF(TODAY()&gt;$C37,"Atrasada","Em andamento"))))</f>
        <v/>
      </c>
      <c r="AA37" s="9">
        <f>IF(OR($A37="",$Y37=""),"",IF($Y37&gt;=1,"Excelente",IF($Y37&gt;=0.3,"Boa",IF($Y37&gt;=0,"Regular","Revisar"))))</f>
        <v/>
      </c>
      <c r="AB37" s="3" t="n"/>
    </row>
    <row r="38">
      <c r="A38" s="2" t="n"/>
      <c r="B38" s="35" t="n"/>
      <c r="C38" s="35" t="n"/>
      <c r="D38" s="2" t="n"/>
      <c r="E38" s="8">
        <f>IF($D38="","",IFERROR(VLOOKUP($D38,'Cadastro_Influenciadores'!$A$2:$K$101,2,FALSE),"Não encontrado"))</f>
        <v/>
      </c>
      <c r="F38" s="9">
        <f>IF($D38="","",IFERROR(VLOOKUP($D38,'Cadastro_Influenciadores'!$A$2:$K$101,5,FALSE),""))</f>
        <v/>
      </c>
      <c r="G38" s="8">
        <f>IF($D38="","",IFERROR(VLOOKUP($D38,'Cadastro_Influenciadores'!$A$2:$K$101,4,FALSE),""))</f>
        <v/>
      </c>
      <c r="H38" s="8">
        <f>IF($D38="","",IFERROR(VLOOKUP($D38,'Cadastro_Influenciadores'!$A$2:$K$101,6,FALSE),""))</f>
        <v/>
      </c>
      <c r="I38" s="10">
        <f>IF($D38="","",IFERROR(VLOOKUP($D38,'Cadastro_Influenciadores'!$A$2:$K$101,7,FALSE),0))</f>
        <v/>
      </c>
      <c r="J38" s="11" t="n"/>
      <c r="K38" s="11" t="n"/>
      <c r="L38" s="12" t="n"/>
      <c r="M38" s="12" t="n"/>
      <c r="N38" s="11" t="n"/>
      <c r="O38" s="11" t="n"/>
      <c r="P38" s="11" t="n"/>
      <c r="Q38" s="11" t="n"/>
      <c r="R38" s="11" t="n"/>
      <c r="S38" s="11" t="n"/>
      <c r="T38" s="12" t="n"/>
      <c r="U38" s="13">
        <f>IF(OR($A38="",$N38=""),"",IFERROR($M38/$N38*1000,0))</f>
        <v/>
      </c>
      <c r="V38" s="14">
        <f>IF(OR($A38="",$O38=""),"",IFERROR($P38/$O38,0))</f>
        <v/>
      </c>
      <c r="W38" s="14">
        <f>IF(OR($A38="",$O38=""),"",IFERROR($Q38/$O38,0))</f>
        <v/>
      </c>
      <c r="X38" s="13">
        <f>IF(OR($A38="",$R38=""),"",IFERROR(($M38+$L38)/$R38,0))</f>
        <v/>
      </c>
      <c r="Y38" s="14">
        <f>IF(OR($A38="",$T38="",$L38="",$M38=""),"",IFERROR(($T38-($L38+$M38))/($L38+$M38),0))</f>
        <v/>
      </c>
      <c r="Z38" s="9">
        <f>IF(OR($A38="",$J38=""),"",IF($K38&gt;=$J38,"Concluída",IF($C38="","Em andamento",IF(TODAY()&gt;$C38,"Atrasada","Em andamento"))))</f>
        <v/>
      </c>
      <c r="AA38" s="9">
        <f>IF(OR($A38="",$Y38=""),"",IF($Y38&gt;=1,"Excelente",IF($Y38&gt;=0.3,"Boa",IF($Y38&gt;=0,"Regular","Revisar"))))</f>
        <v/>
      </c>
      <c r="AB38" s="3" t="n"/>
    </row>
    <row r="39">
      <c r="A39" s="2" t="n"/>
      <c r="B39" s="35" t="n"/>
      <c r="C39" s="35" t="n"/>
      <c r="D39" s="2" t="n"/>
      <c r="E39" s="8">
        <f>IF($D39="","",IFERROR(VLOOKUP($D39,'Cadastro_Influenciadores'!$A$2:$K$101,2,FALSE),"Não encontrado"))</f>
        <v/>
      </c>
      <c r="F39" s="9">
        <f>IF($D39="","",IFERROR(VLOOKUP($D39,'Cadastro_Influenciadores'!$A$2:$K$101,5,FALSE),""))</f>
        <v/>
      </c>
      <c r="G39" s="8">
        <f>IF($D39="","",IFERROR(VLOOKUP($D39,'Cadastro_Influenciadores'!$A$2:$K$101,4,FALSE),""))</f>
        <v/>
      </c>
      <c r="H39" s="8">
        <f>IF($D39="","",IFERROR(VLOOKUP($D39,'Cadastro_Influenciadores'!$A$2:$K$101,6,FALSE),""))</f>
        <v/>
      </c>
      <c r="I39" s="10">
        <f>IF($D39="","",IFERROR(VLOOKUP($D39,'Cadastro_Influenciadores'!$A$2:$K$101,7,FALSE),0))</f>
        <v/>
      </c>
      <c r="J39" s="11" t="n"/>
      <c r="K39" s="11" t="n"/>
      <c r="L39" s="12" t="n"/>
      <c r="M39" s="12" t="n"/>
      <c r="N39" s="11" t="n"/>
      <c r="O39" s="11" t="n"/>
      <c r="P39" s="11" t="n"/>
      <c r="Q39" s="11" t="n"/>
      <c r="R39" s="11" t="n"/>
      <c r="S39" s="11" t="n"/>
      <c r="T39" s="12" t="n"/>
      <c r="U39" s="13">
        <f>IF(OR($A39="",$N39=""),"",IFERROR($M39/$N39*1000,0))</f>
        <v/>
      </c>
      <c r="V39" s="14">
        <f>IF(OR($A39="",$O39=""),"",IFERROR($P39/$O39,0))</f>
        <v/>
      </c>
      <c r="W39" s="14">
        <f>IF(OR($A39="",$O39=""),"",IFERROR($Q39/$O39,0))</f>
        <v/>
      </c>
      <c r="X39" s="13">
        <f>IF(OR($A39="",$R39=""),"",IFERROR(($M39+$L39)/$R39,0))</f>
        <v/>
      </c>
      <c r="Y39" s="14">
        <f>IF(OR($A39="",$T39="",$L39="",$M39=""),"",IFERROR(($T39-($L39+$M39))/($L39+$M39),0))</f>
        <v/>
      </c>
      <c r="Z39" s="9">
        <f>IF(OR($A39="",$J39=""),"",IF($K39&gt;=$J39,"Concluída",IF($C39="","Em andamento",IF(TODAY()&gt;$C39,"Atrasada","Em andamento"))))</f>
        <v/>
      </c>
      <c r="AA39" s="9">
        <f>IF(OR($A39="",$Y39=""),"",IF($Y39&gt;=1,"Excelente",IF($Y39&gt;=0.3,"Boa",IF($Y39&gt;=0,"Regular","Revisar"))))</f>
        <v/>
      </c>
      <c r="AB39" s="3" t="n"/>
    </row>
    <row r="40">
      <c r="A40" s="2" t="n"/>
      <c r="B40" s="35" t="n"/>
      <c r="C40" s="35" t="n"/>
      <c r="D40" s="2" t="n"/>
      <c r="E40" s="8">
        <f>IF($D40="","",IFERROR(VLOOKUP($D40,'Cadastro_Influenciadores'!$A$2:$K$101,2,FALSE),"Não encontrado"))</f>
        <v/>
      </c>
      <c r="F40" s="9">
        <f>IF($D40="","",IFERROR(VLOOKUP($D40,'Cadastro_Influenciadores'!$A$2:$K$101,5,FALSE),""))</f>
        <v/>
      </c>
      <c r="G40" s="8">
        <f>IF($D40="","",IFERROR(VLOOKUP($D40,'Cadastro_Influenciadores'!$A$2:$K$101,4,FALSE),""))</f>
        <v/>
      </c>
      <c r="H40" s="8">
        <f>IF($D40="","",IFERROR(VLOOKUP($D40,'Cadastro_Influenciadores'!$A$2:$K$101,6,FALSE),""))</f>
        <v/>
      </c>
      <c r="I40" s="10">
        <f>IF($D40="","",IFERROR(VLOOKUP($D40,'Cadastro_Influenciadores'!$A$2:$K$101,7,FALSE),0))</f>
        <v/>
      </c>
      <c r="J40" s="11" t="n"/>
      <c r="K40" s="11" t="n"/>
      <c r="L40" s="12" t="n"/>
      <c r="M40" s="12" t="n"/>
      <c r="N40" s="11" t="n"/>
      <c r="O40" s="11" t="n"/>
      <c r="P40" s="11" t="n"/>
      <c r="Q40" s="11" t="n"/>
      <c r="R40" s="11" t="n"/>
      <c r="S40" s="11" t="n"/>
      <c r="T40" s="12" t="n"/>
      <c r="U40" s="13">
        <f>IF(OR($A40="",$N40=""),"",IFERROR($M40/$N40*1000,0))</f>
        <v/>
      </c>
      <c r="V40" s="14">
        <f>IF(OR($A40="",$O40=""),"",IFERROR($P40/$O40,0))</f>
        <v/>
      </c>
      <c r="W40" s="14">
        <f>IF(OR($A40="",$O40=""),"",IFERROR($Q40/$O40,0))</f>
        <v/>
      </c>
      <c r="X40" s="13">
        <f>IF(OR($A40="",$R40=""),"",IFERROR(($M40+$L40)/$R40,0))</f>
        <v/>
      </c>
      <c r="Y40" s="14">
        <f>IF(OR($A40="",$T40="",$L40="",$M40=""),"",IFERROR(($T40-($L40+$M40))/($L40+$M40),0))</f>
        <v/>
      </c>
      <c r="Z40" s="9">
        <f>IF(OR($A40="",$J40=""),"",IF($K40&gt;=$J40,"Concluída",IF($C40="","Em andamento",IF(TODAY()&gt;$C40,"Atrasada","Em andamento"))))</f>
        <v/>
      </c>
      <c r="AA40" s="9">
        <f>IF(OR($A40="",$Y40=""),"",IF($Y40&gt;=1,"Excelente",IF($Y40&gt;=0.3,"Boa",IF($Y40&gt;=0,"Regular","Revisar"))))</f>
        <v/>
      </c>
      <c r="AB40" s="3" t="n"/>
    </row>
    <row r="41">
      <c r="A41" s="2" t="n"/>
      <c r="B41" s="35" t="n"/>
      <c r="C41" s="35" t="n"/>
      <c r="D41" s="2" t="n"/>
      <c r="E41" s="8">
        <f>IF($D41="","",IFERROR(VLOOKUP($D41,'Cadastro_Influenciadores'!$A$2:$K$101,2,FALSE),"Não encontrado"))</f>
        <v/>
      </c>
      <c r="F41" s="9">
        <f>IF($D41="","",IFERROR(VLOOKUP($D41,'Cadastro_Influenciadores'!$A$2:$K$101,5,FALSE),""))</f>
        <v/>
      </c>
      <c r="G41" s="8">
        <f>IF($D41="","",IFERROR(VLOOKUP($D41,'Cadastro_Influenciadores'!$A$2:$K$101,4,FALSE),""))</f>
        <v/>
      </c>
      <c r="H41" s="8">
        <f>IF($D41="","",IFERROR(VLOOKUP($D41,'Cadastro_Influenciadores'!$A$2:$K$101,6,FALSE),""))</f>
        <v/>
      </c>
      <c r="I41" s="10">
        <f>IF($D41="","",IFERROR(VLOOKUP($D41,'Cadastro_Influenciadores'!$A$2:$K$101,7,FALSE),0))</f>
        <v/>
      </c>
      <c r="J41" s="11" t="n"/>
      <c r="K41" s="11" t="n"/>
      <c r="L41" s="12" t="n"/>
      <c r="M41" s="12" t="n"/>
      <c r="N41" s="11" t="n"/>
      <c r="O41" s="11" t="n"/>
      <c r="P41" s="11" t="n"/>
      <c r="Q41" s="11" t="n"/>
      <c r="R41" s="11" t="n"/>
      <c r="S41" s="11" t="n"/>
      <c r="T41" s="12" t="n"/>
      <c r="U41" s="13">
        <f>IF(OR($A41="",$N41=""),"",IFERROR($M41/$N41*1000,0))</f>
        <v/>
      </c>
      <c r="V41" s="14">
        <f>IF(OR($A41="",$O41=""),"",IFERROR($P41/$O41,0))</f>
        <v/>
      </c>
      <c r="W41" s="14">
        <f>IF(OR($A41="",$O41=""),"",IFERROR($Q41/$O41,0))</f>
        <v/>
      </c>
      <c r="X41" s="13">
        <f>IF(OR($A41="",$R41=""),"",IFERROR(($M41+$L41)/$R41,0))</f>
        <v/>
      </c>
      <c r="Y41" s="14">
        <f>IF(OR($A41="",$T41="",$L41="",$M41=""),"",IFERROR(($T41-($L41+$M41))/($L41+$M41),0))</f>
        <v/>
      </c>
      <c r="Z41" s="9">
        <f>IF(OR($A41="",$J41=""),"",IF($K41&gt;=$J41,"Concluída",IF($C41="","Em andamento",IF(TODAY()&gt;$C41,"Atrasada","Em andamento"))))</f>
        <v/>
      </c>
      <c r="AA41" s="9">
        <f>IF(OR($A41="",$Y41=""),"",IF($Y41&gt;=1,"Excelente",IF($Y41&gt;=0.3,"Boa",IF($Y41&gt;=0,"Regular","Revisar"))))</f>
        <v/>
      </c>
      <c r="AB41" s="3" t="n"/>
    </row>
    <row r="42">
      <c r="A42" s="2" t="n"/>
      <c r="B42" s="35" t="n"/>
      <c r="C42" s="35" t="n"/>
      <c r="D42" s="2" t="n"/>
      <c r="E42" s="8">
        <f>IF($D42="","",IFERROR(VLOOKUP($D42,'Cadastro_Influenciadores'!$A$2:$K$101,2,FALSE),"Não encontrado"))</f>
        <v/>
      </c>
      <c r="F42" s="9">
        <f>IF($D42="","",IFERROR(VLOOKUP($D42,'Cadastro_Influenciadores'!$A$2:$K$101,5,FALSE),""))</f>
        <v/>
      </c>
      <c r="G42" s="8">
        <f>IF($D42="","",IFERROR(VLOOKUP($D42,'Cadastro_Influenciadores'!$A$2:$K$101,4,FALSE),""))</f>
        <v/>
      </c>
      <c r="H42" s="8">
        <f>IF($D42="","",IFERROR(VLOOKUP($D42,'Cadastro_Influenciadores'!$A$2:$K$101,6,FALSE),""))</f>
        <v/>
      </c>
      <c r="I42" s="10">
        <f>IF($D42="","",IFERROR(VLOOKUP($D42,'Cadastro_Influenciadores'!$A$2:$K$101,7,FALSE),0))</f>
        <v/>
      </c>
      <c r="J42" s="11" t="n"/>
      <c r="K42" s="11" t="n"/>
      <c r="L42" s="12" t="n"/>
      <c r="M42" s="12" t="n"/>
      <c r="N42" s="11" t="n"/>
      <c r="O42" s="11" t="n"/>
      <c r="P42" s="11" t="n"/>
      <c r="Q42" s="11" t="n"/>
      <c r="R42" s="11" t="n"/>
      <c r="S42" s="11" t="n"/>
      <c r="T42" s="12" t="n"/>
      <c r="U42" s="13">
        <f>IF(OR($A42="",$N42=""),"",IFERROR($M42/$N42*1000,0))</f>
        <v/>
      </c>
      <c r="V42" s="14">
        <f>IF(OR($A42="",$O42=""),"",IFERROR($P42/$O42,0))</f>
        <v/>
      </c>
      <c r="W42" s="14">
        <f>IF(OR($A42="",$O42=""),"",IFERROR($Q42/$O42,0))</f>
        <v/>
      </c>
      <c r="X42" s="13">
        <f>IF(OR($A42="",$R42=""),"",IFERROR(($M42+$L42)/$R42,0))</f>
        <v/>
      </c>
      <c r="Y42" s="14">
        <f>IF(OR($A42="",$T42="",$L42="",$M42=""),"",IFERROR(($T42-($L42+$M42))/($L42+$M42),0))</f>
        <v/>
      </c>
      <c r="Z42" s="9">
        <f>IF(OR($A42="",$J42=""),"",IF($K42&gt;=$J42,"Concluída",IF($C42="","Em andamento",IF(TODAY()&gt;$C42,"Atrasada","Em andamento"))))</f>
        <v/>
      </c>
      <c r="AA42" s="9">
        <f>IF(OR($A42="",$Y42=""),"",IF($Y42&gt;=1,"Excelente",IF($Y42&gt;=0.3,"Boa",IF($Y42&gt;=0,"Regular","Revisar"))))</f>
        <v/>
      </c>
      <c r="AB42" s="3" t="n"/>
    </row>
    <row r="43">
      <c r="A43" s="2" t="n"/>
      <c r="B43" s="35" t="n"/>
      <c r="C43" s="35" t="n"/>
      <c r="D43" s="2" t="n"/>
      <c r="E43" s="8">
        <f>IF($D43="","",IFERROR(VLOOKUP($D43,'Cadastro_Influenciadores'!$A$2:$K$101,2,FALSE),"Não encontrado"))</f>
        <v/>
      </c>
      <c r="F43" s="9">
        <f>IF($D43="","",IFERROR(VLOOKUP($D43,'Cadastro_Influenciadores'!$A$2:$K$101,5,FALSE),""))</f>
        <v/>
      </c>
      <c r="G43" s="8">
        <f>IF($D43="","",IFERROR(VLOOKUP($D43,'Cadastro_Influenciadores'!$A$2:$K$101,4,FALSE),""))</f>
        <v/>
      </c>
      <c r="H43" s="8">
        <f>IF($D43="","",IFERROR(VLOOKUP($D43,'Cadastro_Influenciadores'!$A$2:$K$101,6,FALSE),""))</f>
        <v/>
      </c>
      <c r="I43" s="10">
        <f>IF($D43="","",IFERROR(VLOOKUP($D43,'Cadastro_Influenciadores'!$A$2:$K$101,7,FALSE),0))</f>
        <v/>
      </c>
      <c r="J43" s="11" t="n"/>
      <c r="K43" s="11" t="n"/>
      <c r="L43" s="12" t="n"/>
      <c r="M43" s="12" t="n"/>
      <c r="N43" s="11" t="n"/>
      <c r="O43" s="11" t="n"/>
      <c r="P43" s="11" t="n"/>
      <c r="Q43" s="11" t="n"/>
      <c r="R43" s="11" t="n"/>
      <c r="S43" s="11" t="n"/>
      <c r="T43" s="12" t="n"/>
      <c r="U43" s="13">
        <f>IF(OR($A43="",$N43=""),"",IFERROR($M43/$N43*1000,0))</f>
        <v/>
      </c>
      <c r="V43" s="14">
        <f>IF(OR($A43="",$O43=""),"",IFERROR($P43/$O43,0))</f>
        <v/>
      </c>
      <c r="W43" s="14">
        <f>IF(OR($A43="",$O43=""),"",IFERROR($Q43/$O43,0))</f>
        <v/>
      </c>
      <c r="X43" s="13">
        <f>IF(OR($A43="",$R43=""),"",IFERROR(($M43+$L43)/$R43,0))</f>
        <v/>
      </c>
      <c r="Y43" s="14">
        <f>IF(OR($A43="",$T43="",$L43="",$M43=""),"",IFERROR(($T43-($L43+$M43))/($L43+$M43),0))</f>
        <v/>
      </c>
      <c r="Z43" s="9">
        <f>IF(OR($A43="",$J43=""),"",IF($K43&gt;=$J43,"Concluída",IF($C43="","Em andamento",IF(TODAY()&gt;$C43,"Atrasada","Em andamento"))))</f>
        <v/>
      </c>
      <c r="AA43" s="9">
        <f>IF(OR($A43="",$Y43=""),"",IF($Y43&gt;=1,"Excelente",IF($Y43&gt;=0.3,"Boa",IF($Y43&gt;=0,"Regular","Revisar"))))</f>
        <v/>
      </c>
      <c r="AB43" s="3" t="n"/>
    </row>
    <row r="44">
      <c r="A44" s="2" t="n"/>
      <c r="B44" s="35" t="n"/>
      <c r="C44" s="35" t="n"/>
      <c r="D44" s="2" t="n"/>
      <c r="E44" s="8">
        <f>IF($D44="","",IFERROR(VLOOKUP($D44,'Cadastro_Influenciadores'!$A$2:$K$101,2,FALSE),"Não encontrado"))</f>
        <v/>
      </c>
      <c r="F44" s="9">
        <f>IF($D44="","",IFERROR(VLOOKUP($D44,'Cadastro_Influenciadores'!$A$2:$K$101,5,FALSE),""))</f>
        <v/>
      </c>
      <c r="G44" s="8">
        <f>IF($D44="","",IFERROR(VLOOKUP($D44,'Cadastro_Influenciadores'!$A$2:$K$101,4,FALSE),""))</f>
        <v/>
      </c>
      <c r="H44" s="8">
        <f>IF($D44="","",IFERROR(VLOOKUP($D44,'Cadastro_Influenciadores'!$A$2:$K$101,6,FALSE),""))</f>
        <v/>
      </c>
      <c r="I44" s="10">
        <f>IF($D44="","",IFERROR(VLOOKUP($D44,'Cadastro_Influenciadores'!$A$2:$K$101,7,FALSE),0))</f>
        <v/>
      </c>
      <c r="J44" s="11" t="n"/>
      <c r="K44" s="11" t="n"/>
      <c r="L44" s="12" t="n"/>
      <c r="M44" s="12" t="n"/>
      <c r="N44" s="11" t="n"/>
      <c r="O44" s="11" t="n"/>
      <c r="P44" s="11" t="n"/>
      <c r="Q44" s="11" t="n"/>
      <c r="R44" s="11" t="n"/>
      <c r="S44" s="11" t="n"/>
      <c r="T44" s="12" t="n"/>
      <c r="U44" s="13">
        <f>IF(OR($A44="",$N44=""),"",IFERROR($M44/$N44*1000,0))</f>
        <v/>
      </c>
      <c r="V44" s="14">
        <f>IF(OR($A44="",$O44=""),"",IFERROR($P44/$O44,0))</f>
        <v/>
      </c>
      <c r="W44" s="14">
        <f>IF(OR($A44="",$O44=""),"",IFERROR($Q44/$O44,0))</f>
        <v/>
      </c>
      <c r="X44" s="13">
        <f>IF(OR($A44="",$R44=""),"",IFERROR(($M44+$L44)/$R44,0))</f>
        <v/>
      </c>
      <c r="Y44" s="14">
        <f>IF(OR($A44="",$T44="",$L44="",$M44=""),"",IFERROR(($T44-($L44+$M44))/($L44+$M44),0))</f>
        <v/>
      </c>
      <c r="Z44" s="9">
        <f>IF(OR($A44="",$J44=""),"",IF($K44&gt;=$J44,"Concluída",IF($C44="","Em andamento",IF(TODAY()&gt;$C44,"Atrasada","Em andamento"))))</f>
        <v/>
      </c>
      <c r="AA44" s="9">
        <f>IF(OR($A44="",$Y44=""),"",IF($Y44&gt;=1,"Excelente",IF($Y44&gt;=0.3,"Boa",IF($Y44&gt;=0,"Regular","Revisar"))))</f>
        <v/>
      </c>
      <c r="AB44" s="3" t="n"/>
    </row>
    <row r="45">
      <c r="A45" s="2" t="n"/>
      <c r="B45" s="35" t="n"/>
      <c r="C45" s="35" t="n"/>
      <c r="D45" s="2" t="n"/>
      <c r="E45" s="8">
        <f>IF($D45="","",IFERROR(VLOOKUP($D45,'Cadastro_Influenciadores'!$A$2:$K$101,2,FALSE),"Não encontrado"))</f>
        <v/>
      </c>
      <c r="F45" s="9">
        <f>IF($D45="","",IFERROR(VLOOKUP($D45,'Cadastro_Influenciadores'!$A$2:$K$101,5,FALSE),""))</f>
        <v/>
      </c>
      <c r="G45" s="8">
        <f>IF($D45="","",IFERROR(VLOOKUP($D45,'Cadastro_Influenciadores'!$A$2:$K$101,4,FALSE),""))</f>
        <v/>
      </c>
      <c r="H45" s="8">
        <f>IF($D45="","",IFERROR(VLOOKUP($D45,'Cadastro_Influenciadores'!$A$2:$K$101,6,FALSE),""))</f>
        <v/>
      </c>
      <c r="I45" s="10">
        <f>IF($D45="","",IFERROR(VLOOKUP($D45,'Cadastro_Influenciadores'!$A$2:$K$101,7,FALSE),0))</f>
        <v/>
      </c>
      <c r="J45" s="11" t="n"/>
      <c r="K45" s="11" t="n"/>
      <c r="L45" s="12" t="n"/>
      <c r="M45" s="12" t="n"/>
      <c r="N45" s="11" t="n"/>
      <c r="O45" s="11" t="n"/>
      <c r="P45" s="11" t="n"/>
      <c r="Q45" s="11" t="n"/>
      <c r="R45" s="11" t="n"/>
      <c r="S45" s="11" t="n"/>
      <c r="T45" s="12" t="n"/>
      <c r="U45" s="13">
        <f>IF(OR($A45="",$N45=""),"",IFERROR($M45/$N45*1000,0))</f>
        <v/>
      </c>
      <c r="V45" s="14">
        <f>IF(OR($A45="",$O45=""),"",IFERROR($P45/$O45,0))</f>
        <v/>
      </c>
      <c r="W45" s="14">
        <f>IF(OR($A45="",$O45=""),"",IFERROR($Q45/$O45,0))</f>
        <v/>
      </c>
      <c r="X45" s="13">
        <f>IF(OR($A45="",$R45=""),"",IFERROR(($M45+$L45)/$R45,0))</f>
        <v/>
      </c>
      <c r="Y45" s="14">
        <f>IF(OR($A45="",$T45="",$L45="",$M45=""),"",IFERROR(($T45-($L45+$M45))/($L45+$M45),0))</f>
        <v/>
      </c>
      <c r="Z45" s="9">
        <f>IF(OR($A45="",$J45=""),"",IF($K45&gt;=$J45,"Concluída",IF($C45="","Em andamento",IF(TODAY()&gt;$C45,"Atrasada","Em andamento"))))</f>
        <v/>
      </c>
      <c r="AA45" s="9">
        <f>IF(OR($A45="",$Y45=""),"",IF($Y45&gt;=1,"Excelente",IF($Y45&gt;=0.3,"Boa",IF($Y45&gt;=0,"Regular","Revisar"))))</f>
        <v/>
      </c>
      <c r="AB45" s="3" t="n"/>
    </row>
    <row r="46">
      <c r="A46" s="2" t="n"/>
      <c r="B46" s="35" t="n"/>
      <c r="C46" s="35" t="n"/>
      <c r="D46" s="2" t="n"/>
      <c r="E46" s="8">
        <f>IF($D46="","",IFERROR(VLOOKUP($D46,'Cadastro_Influenciadores'!$A$2:$K$101,2,FALSE),"Não encontrado"))</f>
        <v/>
      </c>
      <c r="F46" s="9">
        <f>IF($D46="","",IFERROR(VLOOKUP($D46,'Cadastro_Influenciadores'!$A$2:$K$101,5,FALSE),""))</f>
        <v/>
      </c>
      <c r="G46" s="8">
        <f>IF($D46="","",IFERROR(VLOOKUP($D46,'Cadastro_Influenciadores'!$A$2:$K$101,4,FALSE),""))</f>
        <v/>
      </c>
      <c r="H46" s="8">
        <f>IF($D46="","",IFERROR(VLOOKUP($D46,'Cadastro_Influenciadores'!$A$2:$K$101,6,FALSE),""))</f>
        <v/>
      </c>
      <c r="I46" s="10">
        <f>IF($D46="","",IFERROR(VLOOKUP($D46,'Cadastro_Influenciadores'!$A$2:$K$101,7,FALSE),0))</f>
        <v/>
      </c>
      <c r="J46" s="11" t="n"/>
      <c r="K46" s="11" t="n"/>
      <c r="L46" s="12" t="n"/>
      <c r="M46" s="12" t="n"/>
      <c r="N46" s="11" t="n"/>
      <c r="O46" s="11" t="n"/>
      <c r="P46" s="11" t="n"/>
      <c r="Q46" s="11" t="n"/>
      <c r="R46" s="11" t="n"/>
      <c r="S46" s="11" t="n"/>
      <c r="T46" s="12" t="n"/>
      <c r="U46" s="13">
        <f>IF(OR($A46="",$N46=""),"",IFERROR($M46/$N46*1000,0))</f>
        <v/>
      </c>
      <c r="V46" s="14">
        <f>IF(OR($A46="",$O46=""),"",IFERROR($P46/$O46,0))</f>
        <v/>
      </c>
      <c r="W46" s="14">
        <f>IF(OR($A46="",$O46=""),"",IFERROR($Q46/$O46,0))</f>
        <v/>
      </c>
      <c r="X46" s="13">
        <f>IF(OR($A46="",$R46=""),"",IFERROR(($M46+$L46)/$R46,0))</f>
        <v/>
      </c>
      <c r="Y46" s="14">
        <f>IF(OR($A46="",$T46="",$L46="",$M46=""),"",IFERROR(($T46-($L46+$M46))/($L46+$M46),0))</f>
        <v/>
      </c>
      <c r="Z46" s="9">
        <f>IF(OR($A46="",$J46=""),"",IF($K46&gt;=$J46,"Concluída",IF($C46="","Em andamento",IF(TODAY()&gt;$C46,"Atrasada","Em andamento"))))</f>
        <v/>
      </c>
      <c r="AA46" s="9">
        <f>IF(OR($A46="",$Y46=""),"",IF($Y46&gt;=1,"Excelente",IF($Y46&gt;=0.3,"Boa",IF($Y46&gt;=0,"Regular","Revisar"))))</f>
        <v/>
      </c>
      <c r="AB46" s="3" t="n"/>
    </row>
    <row r="47">
      <c r="A47" s="2" t="n"/>
      <c r="B47" s="35" t="n"/>
      <c r="C47" s="35" t="n"/>
      <c r="D47" s="2" t="n"/>
      <c r="E47" s="8">
        <f>IF($D47="","",IFERROR(VLOOKUP($D47,'Cadastro_Influenciadores'!$A$2:$K$101,2,FALSE),"Não encontrado"))</f>
        <v/>
      </c>
      <c r="F47" s="9">
        <f>IF($D47="","",IFERROR(VLOOKUP($D47,'Cadastro_Influenciadores'!$A$2:$K$101,5,FALSE),""))</f>
        <v/>
      </c>
      <c r="G47" s="8">
        <f>IF($D47="","",IFERROR(VLOOKUP($D47,'Cadastro_Influenciadores'!$A$2:$K$101,4,FALSE),""))</f>
        <v/>
      </c>
      <c r="H47" s="8">
        <f>IF($D47="","",IFERROR(VLOOKUP($D47,'Cadastro_Influenciadores'!$A$2:$K$101,6,FALSE),""))</f>
        <v/>
      </c>
      <c r="I47" s="10">
        <f>IF($D47="","",IFERROR(VLOOKUP($D47,'Cadastro_Influenciadores'!$A$2:$K$101,7,FALSE),0))</f>
        <v/>
      </c>
      <c r="J47" s="11" t="n"/>
      <c r="K47" s="11" t="n"/>
      <c r="L47" s="12" t="n"/>
      <c r="M47" s="12" t="n"/>
      <c r="N47" s="11" t="n"/>
      <c r="O47" s="11" t="n"/>
      <c r="P47" s="11" t="n"/>
      <c r="Q47" s="11" t="n"/>
      <c r="R47" s="11" t="n"/>
      <c r="S47" s="11" t="n"/>
      <c r="T47" s="12" t="n"/>
      <c r="U47" s="13">
        <f>IF(OR($A47="",$N47=""),"",IFERROR($M47/$N47*1000,0))</f>
        <v/>
      </c>
      <c r="V47" s="14">
        <f>IF(OR($A47="",$O47=""),"",IFERROR($P47/$O47,0))</f>
        <v/>
      </c>
      <c r="W47" s="14">
        <f>IF(OR($A47="",$O47=""),"",IFERROR($Q47/$O47,0))</f>
        <v/>
      </c>
      <c r="X47" s="13">
        <f>IF(OR($A47="",$R47=""),"",IFERROR(($M47+$L47)/$R47,0))</f>
        <v/>
      </c>
      <c r="Y47" s="14">
        <f>IF(OR($A47="",$T47="",$L47="",$M47=""),"",IFERROR(($T47-($L47+$M47))/($L47+$M47),0))</f>
        <v/>
      </c>
      <c r="Z47" s="9">
        <f>IF(OR($A47="",$J47=""),"",IF($K47&gt;=$J47,"Concluída",IF($C47="","Em andamento",IF(TODAY()&gt;$C47,"Atrasada","Em andamento"))))</f>
        <v/>
      </c>
      <c r="AA47" s="9">
        <f>IF(OR($A47="",$Y47=""),"",IF($Y47&gt;=1,"Excelente",IF($Y47&gt;=0.3,"Boa",IF($Y47&gt;=0,"Regular","Revisar"))))</f>
        <v/>
      </c>
      <c r="AB47" s="3" t="n"/>
    </row>
    <row r="48">
      <c r="A48" s="2" t="n"/>
      <c r="B48" s="35" t="n"/>
      <c r="C48" s="35" t="n"/>
      <c r="D48" s="2" t="n"/>
      <c r="E48" s="8">
        <f>IF($D48="","",IFERROR(VLOOKUP($D48,'Cadastro_Influenciadores'!$A$2:$K$101,2,FALSE),"Não encontrado"))</f>
        <v/>
      </c>
      <c r="F48" s="9">
        <f>IF($D48="","",IFERROR(VLOOKUP($D48,'Cadastro_Influenciadores'!$A$2:$K$101,5,FALSE),""))</f>
        <v/>
      </c>
      <c r="G48" s="8">
        <f>IF($D48="","",IFERROR(VLOOKUP($D48,'Cadastro_Influenciadores'!$A$2:$K$101,4,FALSE),""))</f>
        <v/>
      </c>
      <c r="H48" s="8">
        <f>IF($D48="","",IFERROR(VLOOKUP($D48,'Cadastro_Influenciadores'!$A$2:$K$101,6,FALSE),""))</f>
        <v/>
      </c>
      <c r="I48" s="10">
        <f>IF($D48="","",IFERROR(VLOOKUP($D48,'Cadastro_Influenciadores'!$A$2:$K$101,7,FALSE),0))</f>
        <v/>
      </c>
      <c r="J48" s="11" t="n"/>
      <c r="K48" s="11" t="n"/>
      <c r="L48" s="12" t="n"/>
      <c r="M48" s="12" t="n"/>
      <c r="N48" s="11" t="n"/>
      <c r="O48" s="11" t="n"/>
      <c r="P48" s="11" t="n"/>
      <c r="Q48" s="11" t="n"/>
      <c r="R48" s="11" t="n"/>
      <c r="S48" s="11" t="n"/>
      <c r="T48" s="12" t="n"/>
      <c r="U48" s="13">
        <f>IF(OR($A48="",$N48=""),"",IFERROR($M48/$N48*1000,0))</f>
        <v/>
      </c>
      <c r="V48" s="14">
        <f>IF(OR($A48="",$O48=""),"",IFERROR($P48/$O48,0))</f>
        <v/>
      </c>
      <c r="W48" s="14">
        <f>IF(OR($A48="",$O48=""),"",IFERROR($Q48/$O48,0))</f>
        <v/>
      </c>
      <c r="X48" s="13">
        <f>IF(OR($A48="",$R48=""),"",IFERROR(($M48+$L48)/$R48,0))</f>
        <v/>
      </c>
      <c r="Y48" s="14">
        <f>IF(OR($A48="",$T48="",$L48="",$M48=""),"",IFERROR(($T48-($L48+$M48))/($L48+$M48),0))</f>
        <v/>
      </c>
      <c r="Z48" s="9">
        <f>IF(OR($A48="",$J48=""),"",IF($K48&gt;=$J48,"Concluída",IF($C48="","Em andamento",IF(TODAY()&gt;$C48,"Atrasada","Em andamento"))))</f>
        <v/>
      </c>
      <c r="AA48" s="9">
        <f>IF(OR($A48="",$Y48=""),"",IF($Y48&gt;=1,"Excelente",IF($Y48&gt;=0.3,"Boa",IF($Y48&gt;=0,"Regular","Revisar"))))</f>
        <v/>
      </c>
      <c r="AB48" s="3" t="n"/>
    </row>
    <row r="49">
      <c r="A49" s="2" t="n"/>
      <c r="B49" s="35" t="n"/>
      <c r="C49" s="35" t="n"/>
      <c r="D49" s="2" t="n"/>
      <c r="E49" s="8">
        <f>IF($D49="","",IFERROR(VLOOKUP($D49,'Cadastro_Influenciadores'!$A$2:$K$101,2,FALSE),"Não encontrado"))</f>
        <v/>
      </c>
      <c r="F49" s="9">
        <f>IF($D49="","",IFERROR(VLOOKUP($D49,'Cadastro_Influenciadores'!$A$2:$K$101,5,FALSE),""))</f>
        <v/>
      </c>
      <c r="G49" s="8">
        <f>IF($D49="","",IFERROR(VLOOKUP($D49,'Cadastro_Influenciadores'!$A$2:$K$101,4,FALSE),""))</f>
        <v/>
      </c>
      <c r="H49" s="8">
        <f>IF($D49="","",IFERROR(VLOOKUP($D49,'Cadastro_Influenciadores'!$A$2:$K$101,6,FALSE),""))</f>
        <v/>
      </c>
      <c r="I49" s="10">
        <f>IF($D49="","",IFERROR(VLOOKUP($D49,'Cadastro_Influenciadores'!$A$2:$K$101,7,FALSE),0))</f>
        <v/>
      </c>
      <c r="J49" s="11" t="n"/>
      <c r="K49" s="11" t="n"/>
      <c r="L49" s="12" t="n"/>
      <c r="M49" s="12" t="n"/>
      <c r="N49" s="11" t="n"/>
      <c r="O49" s="11" t="n"/>
      <c r="P49" s="11" t="n"/>
      <c r="Q49" s="11" t="n"/>
      <c r="R49" s="11" t="n"/>
      <c r="S49" s="11" t="n"/>
      <c r="T49" s="12" t="n"/>
      <c r="U49" s="13">
        <f>IF(OR($A49="",$N49=""),"",IFERROR($M49/$N49*1000,0))</f>
        <v/>
      </c>
      <c r="V49" s="14">
        <f>IF(OR($A49="",$O49=""),"",IFERROR($P49/$O49,0))</f>
        <v/>
      </c>
      <c r="W49" s="14">
        <f>IF(OR($A49="",$O49=""),"",IFERROR($Q49/$O49,0))</f>
        <v/>
      </c>
      <c r="X49" s="13">
        <f>IF(OR($A49="",$R49=""),"",IFERROR(($M49+$L49)/$R49,0))</f>
        <v/>
      </c>
      <c r="Y49" s="14">
        <f>IF(OR($A49="",$T49="",$L49="",$M49=""),"",IFERROR(($T49-($L49+$M49))/($L49+$M49),0))</f>
        <v/>
      </c>
      <c r="Z49" s="9">
        <f>IF(OR($A49="",$J49=""),"",IF($K49&gt;=$J49,"Concluída",IF($C49="","Em andamento",IF(TODAY()&gt;$C49,"Atrasada","Em andamento"))))</f>
        <v/>
      </c>
      <c r="AA49" s="9">
        <f>IF(OR($A49="",$Y49=""),"",IF($Y49&gt;=1,"Excelente",IF($Y49&gt;=0.3,"Boa",IF($Y49&gt;=0,"Regular","Revisar"))))</f>
        <v/>
      </c>
      <c r="AB49" s="3" t="n"/>
    </row>
    <row r="50">
      <c r="A50" s="2" t="n"/>
      <c r="B50" s="35" t="n"/>
      <c r="C50" s="35" t="n"/>
      <c r="D50" s="2" t="n"/>
      <c r="E50" s="8">
        <f>IF($D50="","",IFERROR(VLOOKUP($D50,'Cadastro_Influenciadores'!$A$2:$K$101,2,FALSE),"Não encontrado"))</f>
        <v/>
      </c>
      <c r="F50" s="9">
        <f>IF($D50="","",IFERROR(VLOOKUP($D50,'Cadastro_Influenciadores'!$A$2:$K$101,5,FALSE),""))</f>
        <v/>
      </c>
      <c r="G50" s="8">
        <f>IF($D50="","",IFERROR(VLOOKUP($D50,'Cadastro_Influenciadores'!$A$2:$K$101,4,FALSE),""))</f>
        <v/>
      </c>
      <c r="H50" s="8">
        <f>IF($D50="","",IFERROR(VLOOKUP($D50,'Cadastro_Influenciadores'!$A$2:$K$101,6,FALSE),""))</f>
        <v/>
      </c>
      <c r="I50" s="10">
        <f>IF($D50="","",IFERROR(VLOOKUP($D50,'Cadastro_Influenciadores'!$A$2:$K$101,7,FALSE),0))</f>
        <v/>
      </c>
      <c r="J50" s="11" t="n"/>
      <c r="K50" s="11" t="n"/>
      <c r="L50" s="12" t="n"/>
      <c r="M50" s="12" t="n"/>
      <c r="N50" s="11" t="n"/>
      <c r="O50" s="11" t="n"/>
      <c r="P50" s="11" t="n"/>
      <c r="Q50" s="11" t="n"/>
      <c r="R50" s="11" t="n"/>
      <c r="S50" s="11" t="n"/>
      <c r="T50" s="12" t="n"/>
      <c r="U50" s="13">
        <f>IF(OR($A50="",$N50=""),"",IFERROR($M50/$N50*1000,0))</f>
        <v/>
      </c>
      <c r="V50" s="14">
        <f>IF(OR($A50="",$O50=""),"",IFERROR($P50/$O50,0))</f>
        <v/>
      </c>
      <c r="W50" s="14">
        <f>IF(OR($A50="",$O50=""),"",IFERROR($Q50/$O50,0))</f>
        <v/>
      </c>
      <c r="X50" s="13">
        <f>IF(OR($A50="",$R50=""),"",IFERROR(($M50+$L50)/$R50,0))</f>
        <v/>
      </c>
      <c r="Y50" s="14">
        <f>IF(OR($A50="",$T50="",$L50="",$M50=""),"",IFERROR(($T50-($L50+$M50))/($L50+$M50),0))</f>
        <v/>
      </c>
      <c r="Z50" s="9">
        <f>IF(OR($A50="",$J50=""),"",IF($K50&gt;=$J50,"Concluída",IF($C50="","Em andamento",IF(TODAY()&gt;$C50,"Atrasada","Em andamento"))))</f>
        <v/>
      </c>
      <c r="AA50" s="9">
        <f>IF(OR($A50="",$Y50=""),"",IF($Y50&gt;=1,"Excelente",IF($Y50&gt;=0.3,"Boa",IF($Y50&gt;=0,"Regular","Revisar"))))</f>
        <v/>
      </c>
      <c r="AB50" s="3" t="n"/>
    </row>
    <row r="51">
      <c r="A51" s="2" t="n"/>
      <c r="B51" s="35" t="n"/>
      <c r="C51" s="35" t="n"/>
      <c r="D51" s="2" t="n"/>
      <c r="E51" s="8">
        <f>IF($D51="","",IFERROR(VLOOKUP($D51,'Cadastro_Influenciadores'!$A$2:$K$101,2,FALSE),"Não encontrado"))</f>
        <v/>
      </c>
      <c r="F51" s="9">
        <f>IF($D51="","",IFERROR(VLOOKUP($D51,'Cadastro_Influenciadores'!$A$2:$K$101,5,FALSE),""))</f>
        <v/>
      </c>
      <c r="G51" s="8">
        <f>IF($D51="","",IFERROR(VLOOKUP($D51,'Cadastro_Influenciadores'!$A$2:$K$101,4,FALSE),""))</f>
        <v/>
      </c>
      <c r="H51" s="8">
        <f>IF($D51="","",IFERROR(VLOOKUP($D51,'Cadastro_Influenciadores'!$A$2:$K$101,6,FALSE),""))</f>
        <v/>
      </c>
      <c r="I51" s="10">
        <f>IF($D51="","",IFERROR(VLOOKUP($D51,'Cadastro_Influenciadores'!$A$2:$K$101,7,FALSE),0))</f>
        <v/>
      </c>
      <c r="J51" s="11" t="n"/>
      <c r="K51" s="11" t="n"/>
      <c r="L51" s="12" t="n"/>
      <c r="M51" s="12" t="n"/>
      <c r="N51" s="11" t="n"/>
      <c r="O51" s="11" t="n"/>
      <c r="P51" s="11" t="n"/>
      <c r="Q51" s="11" t="n"/>
      <c r="R51" s="11" t="n"/>
      <c r="S51" s="11" t="n"/>
      <c r="T51" s="12" t="n"/>
      <c r="U51" s="13">
        <f>IF(OR($A51="",$N51=""),"",IFERROR($M51/$N51*1000,0))</f>
        <v/>
      </c>
      <c r="V51" s="14">
        <f>IF(OR($A51="",$O51=""),"",IFERROR($P51/$O51,0))</f>
        <v/>
      </c>
      <c r="W51" s="14">
        <f>IF(OR($A51="",$O51=""),"",IFERROR($Q51/$O51,0))</f>
        <v/>
      </c>
      <c r="X51" s="13">
        <f>IF(OR($A51="",$R51=""),"",IFERROR(($M51+$L51)/$R51,0))</f>
        <v/>
      </c>
      <c r="Y51" s="14">
        <f>IF(OR($A51="",$T51="",$L51="",$M51=""),"",IFERROR(($T51-($L51+$M51))/($L51+$M51),0))</f>
        <v/>
      </c>
      <c r="Z51" s="9">
        <f>IF(OR($A51="",$J51=""),"",IF($K51&gt;=$J51,"Concluída",IF($C51="","Em andamento",IF(TODAY()&gt;$C51,"Atrasada","Em andamento"))))</f>
        <v/>
      </c>
      <c r="AA51" s="9">
        <f>IF(OR($A51="",$Y51=""),"",IF($Y51&gt;=1,"Excelente",IF($Y51&gt;=0.3,"Boa",IF($Y51&gt;=0,"Regular","Revisar"))))</f>
        <v/>
      </c>
      <c r="AB51" s="3" t="n"/>
    </row>
    <row r="52">
      <c r="A52" s="2" t="n"/>
      <c r="B52" s="35" t="n"/>
      <c r="C52" s="35" t="n"/>
      <c r="D52" s="2" t="n"/>
      <c r="E52" s="8">
        <f>IF($D52="","",IFERROR(VLOOKUP($D52,'Cadastro_Influenciadores'!$A$2:$K$101,2,FALSE),"Não encontrado"))</f>
        <v/>
      </c>
      <c r="F52" s="9">
        <f>IF($D52="","",IFERROR(VLOOKUP($D52,'Cadastro_Influenciadores'!$A$2:$K$101,5,FALSE),""))</f>
        <v/>
      </c>
      <c r="G52" s="8">
        <f>IF($D52="","",IFERROR(VLOOKUP($D52,'Cadastro_Influenciadores'!$A$2:$K$101,4,FALSE),""))</f>
        <v/>
      </c>
      <c r="H52" s="8">
        <f>IF($D52="","",IFERROR(VLOOKUP($D52,'Cadastro_Influenciadores'!$A$2:$K$101,6,FALSE),""))</f>
        <v/>
      </c>
      <c r="I52" s="10">
        <f>IF($D52="","",IFERROR(VLOOKUP($D52,'Cadastro_Influenciadores'!$A$2:$K$101,7,FALSE),0))</f>
        <v/>
      </c>
      <c r="J52" s="11" t="n"/>
      <c r="K52" s="11" t="n"/>
      <c r="L52" s="12" t="n"/>
      <c r="M52" s="12" t="n"/>
      <c r="N52" s="11" t="n"/>
      <c r="O52" s="11" t="n"/>
      <c r="P52" s="11" t="n"/>
      <c r="Q52" s="11" t="n"/>
      <c r="R52" s="11" t="n"/>
      <c r="S52" s="11" t="n"/>
      <c r="T52" s="12" t="n"/>
      <c r="U52" s="13">
        <f>IF(OR($A52="",$N52=""),"",IFERROR($M52/$N52*1000,0))</f>
        <v/>
      </c>
      <c r="V52" s="14">
        <f>IF(OR($A52="",$O52=""),"",IFERROR($P52/$O52,0))</f>
        <v/>
      </c>
      <c r="W52" s="14">
        <f>IF(OR($A52="",$O52=""),"",IFERROR($Q52/$O52,0))</f>
        <v/>
      </c>
      <c r="X52" s="13">
        <f>IF(OR($A52="",$R52=""),"",IFERROR(($M52+$L52)/$R52,0))</f>
        <v/>
      </c>
      <c r="Y52" s="14">
        <f>IF(OR($A52="",$T52="",$L52="",$M52=""),"",IFERROR(($T52-($L52+$M52))/($L52+$M52),0))</f>
        <v/>
      </c>
      <c r="Z52" s="9">
        <f>IF(OR($A52="",$J52=""),"",IF($K52&gt;=$J52,"Concluída",IF($C52="","Em andamento",IF(TODAY()&gt;$C52,"Atrasada","Em andamento"))))</f>
        <v/>
      </c>
      <c r="AA52" s="9">
        <f>IF(OR($A52="",$Y52=""),"",IF($Y52&gt;=1,"Excelente",IF($Y52&gt;=0.3,"Boa",IF($Y52&gt;=0,"Regular","Revisar"))))</f>
        <v/>
      </c>
      <c r="AB52" s="3" t="n"/>
    </row>
    <row r="53">
      <c r="A53" s="2" t="n"/>
      <c r="B53" s="35" t="n"/>
      <c r="C53" s="35" t="n"/>
      <c r="D53" s="2" t="n"/>
      <c r="E53" s="8">
        <f>IF($D53="","",IFERROR(VLOOKUP($D53,'Cadastro_Influenciadores'!$A$2:$K$101,2,FALSE),"Não encontrado"))</f>
        <v/>
      </c>
      <c r="F53" s="9">
        <f>IF($D53="","",IFERROR(VLOOKUP($D53,'Cadastro_Influenciadores'!$A$2:$K$101,5,FALSE),""))</f>
        <v/>
      </c>
      <c r="G53" s="8">
        <f>IF($D53="","",IFERROR(VLOOKUP($D53,'Cadastro_Influenciadores'!$A$2:$K$101,4,FALSE),""))</f>
        <v/>
      </c>
      <c r="H53" s="8">
        <f>IF($D53="","",IFERROR(VLOOKUP($D53,'Cadastro_Influenciadores'!$A$2:$K$101,6,FALSE),""))</f>
        <v/>
      </c>
      <c r="I53" s="10">
        <f>IF($D53="","",IFERROR(VLOOKUP($D53,'Cadastro_Influenciadores'!$A$2:$K$101,7,FALSE),0))</f>
        <v/>
      </c>
      <c r="J53" s="11" t="n"/>
      <c r="K53" s="11" t="n"/>
      <c r="L53" s="12" t="n"/>
      <c r="M53" s="12" t="n"/>
      <c r="N53" s="11" t="n"/>
      <c r="O53" s="11" t="n"/>
      <c r="P53" s="11" t="n"/>
      <c r="Q53" s="11" t="n"/>
      <c r="R53" s="11" t="n"/>
      <c r="S53" s="11" t="n"/>
      <c r="T53" s="12" t="n"/>
      <c r="U53" s="13">
        <f>IF(OR($A53="",$N53=""),"",IFERROR($M53/$N53*1000,0))</f>
        <v/>
      </c>
      <c r="V53" s="14">
        <f>IF(OR($A53="",$O53=""),"",IFERROR($P53/$O53,0))</f>
        <v/>
      </c>
      <c r="W53" s="14">
        <f>IF(OR($A53="",$O53=""),"",IFERROR($Q53/$O53,0))</f>
        <v/>
      </c>
      <c r="X53" s="13">
        <f>IF(OR($A53="",$R53=""),"",IFERROR(($M53+$L53)/$R53,0))</f>
        <v/>
      </c>
      <c r="Y53" s="14">
        <f>IF(OR($A53="",$T53="",$L53="",$M53=""),"",IFERROR(($T53-($L53+$M53))/($L53+$M53),0))</f>
        <v/>
      </c>
      <c r="Z53" s="9">
        <f>IF(OR($A53="",$J53=""),"",IF($K53&gt;=$J53,"Concluída",IF($C53="","Em andamento",IF(TODAY()&gt;$C53,"Atrasada","Em andamento"))))</f>
        <v/>
      </c>
      <c r="AA53" s="9">
        <f>IF(OR($A53="",$Y53=""),"",IF($Y53&gt;=1,"Excelente",IF($Y53&gt;=0.3,"Boa",IF($Y53&gt;=0,"Regular","Revisar"))))</f>
        <v/>
      </c>
      <c r="AB53" s="3" t="n"/>
    </row>
    <row r="54">
      <c r="A54" s="2" t="n"/>
      <c r="B54" s="35" t="n"/>
      <c r="C54" s="35" t="n"/>
      <c r="D54" s="2" t="n"/>
      <c r="E54" s="8">
        <f>IF($D54="","",IFERROR(VLOOKUP($D54,'Cadastro_Influenciadores'!$A$2:$K$101,2,FALSE),"Não encontrado"))</f>
        <v/>
      </c>
      <c r="F54" s="9">
        <f>IF($D54="","",IFERROR(VLOOKUP($D54,'Cadastro_Influenciadores'!$A$2:$K$101,5,FALSE),""))</f>
        <v/>
      </c>
      <c r="G54" s="8">
        <f>IF($D54="","",IFERROR(VLOOKUP($D54,'Cadastro_Influenciadores'!$A$2:$K$101,4,FALSE),""))</f>
        <v/>
      </c>
      <c r="H54" s="8">
        <f>IF($D54="","",IFERROR(VLOOKUP($D54,'Cadastro_Influenciadores'!$A$2:$K$101,6,FALSE),""))</f>
        <v/>
      </c>
      <c r="I54" s="10">
        <f>IF($D54="","",IFERROR(VLOOKUP($D54,'Cadastro_Influenciadores'!$A$2:$K$101,7,FALSE),0))</f>
        <v/>
      </c>
      <c r="J54" s="11" t="n"/>
      <c r="K54" s="11" t="n"/>
      <c r="L54" s="12" t="n"/>
      <c r="M54" s="12" t="n"/>
      <c r="N54" s="11" t="n"/>
      <c r="O54" s="11" t="n"/>
      <c r="P54" s="11" t="n"/>
      <c r="Q54" s="11" t="n"/>
      <c r="R54" s="11" t="n"/>
      <c r="S54" s="11" t="n"/>
      <c r="T54" s="12" t="n"/>
      <c r="U54" s="13">
        <f>IF(OR($A54="",$N54=""),"",IFERROR($M54/$N54*1000,0))</f>
        <v/>
      </c>
      <c r="V54" s="14">
        <f>IF(OR($A54="",$O54=""),"",IFERROR($P54/$O54,0))</f>
        <v/>
      </c>
      <c r="W54" s="14">
        <f>IF(OR($A54="",$O54=""),"",IFERROR($Q54/$O54,0))</f>
        <v/>
      </c>
      <c r="X54" s="13">
        <f>IF(OR($A54="",$R54=""),"",IFERROR(($M54+$L54)/$R54,0))</f>
        <v/>
      </c>
      <c r="Y54" s="14">
        <f>IF(OR($A54="",$T54="",$L54="",$M54=""),"",IFERROR(($T54-($L54+$M54))/($L54+$M54),0))</f>
        <v/>
      </c>
      <c r="Z54" s="9">
        <f>IF(OR($A54="",$J54=""),"",IF($K54&gt;=$J54,"Concluída",IF($C54="","Em andamento",IF(TODAY()&gt;$C54,"Atrasada","Em andamento"))))</f>
        <v/>
      </c>
      <c r="AA54" s="9">
        <f>IF(OR($A54="",$Y54=""),"",IF($Y54&gt;=1,"Excelente",IF($Y54&gt;=0.3,"Boa",IF($Y54&gt;=0,"Regular","Revisar"))))</f>
        <v/>
      </c>
      <c r="AB54" s="3" t="n"/>
    </row>
    <row r="55">
      <c r="A55" s="2" t="n"/>
      <c r="B55" s="35" t="n"/>
      <c r="C55" s="35" t="n"/>
      <c r="D55" s="2" t="n"/>
      <c r="E55" s="8">
        <f>IF($D55="","",IFERROR(VLOOKUP($D55,'Cadastro_Influenciadores'!$A$2:$K$101,2,FALSE),"Não encontrado"))</f>
        <v/>
      </c>
      <c r="F55" s="9">
        <f>IF($D55="","",IFERROR(VLOOKUP($D55,'Cadastro_Influenciadores'!$A$2:$K$101,5,FALSE),""))</f>
        <v/>
      </c>
      <c r="G55" s="8">
        <f>IF($D55="","",IFERROR(VLOOKUP($D55,'Cadastro_Influenciadores'!$A$2:$K$101,4,FALSE),""))</f>
        <v/>
      </c>
      <c r="H55" s="8">
        <f>IF($D55="","",IFERROR(VLOOKUP($D55,'Cadastro_Influenciadores'!$A$2:$K$101,6,FALSE),""))</f>
        <v/>
      </c>
      <c r="I55" s="10">
        <f>IF($D55="","",IFERROR(VLOOKUP($D55,'Cadastro_Influenciadores'!$A$2:$K$101,7,FALSE),0))</f>
        <v/>
      </c>
      <c r="J55" s="11" t="n"/>
      <c r="K55" s="11" t="n"/>
      <c r="L55" s="12" t="n"/>
      <c r="M55" s="12" t="n"/>
      <c r="N55" s="11" t="n"/>
      <c r="O55" s="11" t="n"/>
      <c r="P55" s="11" t="n"/>
      <c r="Q55" s="11" t="n"/>
      <c r="R55" s="11" t="n"/>
      <c r="S55" s="11" t="n"/>
      <c r="T55" s="12" t="n"/>
      <c r="U55" s="13">
        <f>IF(OR($A55="",$N55=""),"",IFERROR($M55/$N55*1000,0))</f>
        <v/>
      </c>
      <c r="V55" s="14">
        <f>IF(OR($A55="",$O55=""),"",IFERROR($P55/$O55,0))</f>
        <v/>
      </c>
      <c r="W55" s="14">
        <f>IF(OR($A55="",$O55=""),"",IFERROR($Q55/$O55,0))</f>
        <v/>
      </c>
      <c r="X55" s="13">
        <f>IF(OR($A55="",$R55=""),"",IFERROR(($M55+$L55)/$R55,0))</f>
        <v/>
      </c>
      <c r="Y55" s="14">
        <f>IF(OR($A55="",$T55="",$L55="",$M55=""),"",IFERROR(($T55-($L55+$M55))/($L55+$M55),0))</f>
        <v/>
      </c>
      <c r="Z55" s="9">
        <f>IF(OR($A55="",$J55=""),"",IF($K55&gt;=$J55,"Concluída",IF($C55="","Em andamento",IF(TODAY()&gt;$C55,"Atrasada","Em andamento"))))</f>
        <v/>
      </c>
      <c r="AA55" s="9">
        <f>IF(OR($A55="",$Y55=""),"",IF($Y55&gt;=1,"Excelente",IF($Y55&gt;=0.3,"Boa",IF($Y55&gt;=0,"Regular","Revisar"))))</f>
        <v/>
      </c>
      <c r="AB55" s="3" t="n"/>
    </row>
    <row r="56">
      <c r="A56" s="2" t="n"/>
      <c r="B56" s="35" t="n"/>
      <c r="C56" s="35" t="n"/>
      <c r="D56" s="2" t="n"/>
      <c r="E56" s="8">
        <f>IF($D56="","",IFERROR(VLOOKUP($D56,'Cadastro_Influenciadores'!$A$2:$K$101,2,FALSE),"Não encontrado"))</f>
        <v/>
      </c>
      <c r="F56" s="9">
        <f>IF($D56="","",IFERROR(VLOOKUP($D56,'Cadastro_Influenciadores'!$A$2:$K$101,5,FALSE),""))</f>
        <v/>
      </c>
      <c r="G56" s="8">
        <f>IF($D56="","",IFERROR(VLOOKUP($D56,'Cadastro_Influenciadores'!$A$2:$K$101,4,FALSE),""))</f>
        <v/>
      </c>
      <c r="H56" s="8">
        <f>IF($D56="","",IFERROR(VLOOKUP($D56,'Cadastro_Influenciadores'!$A$2:$K$101,6,FALSE),""))</f>
        <v/>
      </c>
      <c r="I56" s="10">
        <f>IF($D56="","",IFERROR(VLOOKUP($D56,'Cadastro_Influenciadores'!$A$2:$K$101,7,FALSE),0))</f>
        <v/>
      </c>
      <c r="J56" s="11" t="n"/>
      <c r="K56" s="11" t="n"/>
      <c r="L56" s="12" t="n"/>
      <c r="M56" s="12" t="n"/>
      <c r="N56" s="11" t="n"/>
      <c r="O56" s="11" t="n"/>
      <c r="P56" s="11" t="n"/>
      <c r="Q56" s="11" t="n"/>
      <c r="R56" s="11" t="n"/>
      <c r="S56" s="11" t="n"/>
      <c r="T56" s="12" t="n"/>
      <c r="U56" s="13">
        <f>IF(OR($A56="",$N56=""),"",IFERROR($M56/$N56*1000,0))</f>
        <v/>
      </c>
      <c r="V56" s="14">
        <f>IF(OR($A56="",$O56=""),"",IFERROR($P56/$O56,0))</f>
        <v/>
      </c>
      <c r="W56" s="14">
        <f>IF(OR($A56="",$O56=""),"",IFERROR($Q56/$O56,0))</f>
        <v/>
      </c>
      <c r="X56" s="13">
        <f>IF(OR($A56="",$R56=""),"",IFERROR(($M56+$L56)/$R56,0))</f>
        <v/>
      </c>
      <c r="Y56" s="14">
        <f>IF(OR($A56="",$T56="",$L56="",$M56=""),"",IFERROR(($T56-($L56+$M56))/($L56+$M56),0))</f>
        <v/>
      </c>
      <c r="Z56" s="9">
        <f>IF(OR($A56="",$J56=""),"",IF($K56&gt;=$J56,"Concluída",IF($C56="","Em andamento",IF(TODAY()&gt;$C56,"Atrasada","Em andamento"))))</f>
        <v/>
      </c>
      <c r="AA56" s="9">
        <f>IF(OR($A56="",$Y56=""),"",IF($Y56&gt;=1,"Excelente",IF($Y56&gt;=0.3,"Boa",IF($Y56&gt;=0,"Regular","Revisar"))))</f>
        <v/>
      </c>
      <c r="AB56" s="3" t="n"/>
    </row>
    <row r="57">
      <c r="A57" s="2" t="n"/>
      <c r="B57" s="35" t="n"/>
      <c r="C57" s="35" t="n"/>
      <c r="D57" s="2" t="n"/>
      <c r="E57" s="8">
        <f>IF($D57="","",IFERROR(VLOOKUP($D57,'Cadastro_Influenciadores'!$A$2:$K$101,2,FALSE),"Não encontrado"))</f>
        <v/>
      </c>
      <c r="F57" s="9">
        <f>IF($D57="","",IFERROR(VLOOKUP($D57,'Cadastro_Influenciadores'!$A$2:$K$101,5,FALSE),""))</f>
        <v/>
      </c>
      <c r="G57" s="8">
        <f>IF($D57="","",IFERROR(VLOOKUP($D57,'Cadastro_Influenciadores'!$A$2:$K$101,4,FALSE),""))</f>
        <v/>
      </c>
      <c r="H57" s="8">
        <f>IF($D57="","",IFERROR(VLOOKUP($D57,'Cadastro_Influenciadores'!$A$2:$K$101,6,FALSE),""))</f>
        <v/>
      </c>
      <c r="I57" s="10">
        <f>IF($D57="","",IFERROR(VLOOKUP($D57,'Cadastro_Influenciadores'!$A$2:$K$101,7,FALSE),0))</f>
        <v/>
      </c>
      <c r="J57" s="11" t="n"/>
      <c r="K57" s="11" t="n"/>
      <c r="L57" s="12" t="n"/>
      <c r="M57" s="12" t="n"/>
      <c r="N57" s="11" t="n"/>
      <c r="O57" s="11" t="n"/>
      <c r="P57" s="11" t="n"/>
      <c r="Q57" s="11" t="n"/>
      <c r="R57" s="11" t="n"/>
      <c r="S57" s="11" t="n"/>
      <c r="T57" s="12" t="n"/>
      <c r="U57" s="13">
        <f>IF(OR($A57="",$N57=""),"",IFERROR($M57/$N57*1000,0))</f>
        <v/>
      </c>
      <c r="V57" s="14">
        <f>IF(OR($A57="",$O57=""),"",IFERROR($P57/$O57,0))</f>
        <v/>
      </c>
      <c r="W57" s="14">
        <f>IF(OR($A57="",$O57=""),"",IFERROR($Q57/$O57,0))</f>
        <v/>
      </c>
      <c r="X57" s="13">
        <f>IF(OR($A57="",$R57=""),"",IFERROR(($M57+$L57)/$R57,0))</f>
        <v/>
      </c>
      <c r="Y57" s="14">
        <f>IF(OR($A57="",$T57="",$L57="",$M57=""),"",IFERROR(($T57-($L57+$M57))/($L57+$M57),0))</f>
        <v/>
      </c>
      <c r="Z57" s="9">
        <f>IF(OR($A57="",$J57=""),"",IF($K57&gt;=$J57,"Concluída",IF($C57="","Em andamento",IF(TODAY()&gt;$C57,"Atrasada","Em andamento"))))</f>
        <v/>
      </c>
      <c r="AA57" s="9">
        <f>IF(OR($A57="",$Y57=""),"",IF($Y57&gt;=1,"Excelente",IF($Y57&gt;=0.3,"Boa",IF($Y57&gt;=0,"Regular","Revisar"))))</f>
        <v/>
      </c>
      <c r="AB57" s="3" t="n"/>
    </row>
    <row r="58">
      <c r="A58" s="2" t="n"/>
      <c r="B58" s="35" t="n"/>
      <c r="C58" s="35" t="n"/>
      <c r="D58" s="2" t="n"/>
      <c r="E58" s="8">
        <f>IF($D58="","",IFERROR(VLOOKUP($D58,'Cadastro_Influenciadores'!$A$2:$K$101,2,FALSE),"Não encontrado"))</f>
        <v/>
      </c>
      <c r="F58" s="9">
        <f>IF($D58="","",IFERROR(VLOOKUP($D58,'Cadastro_Influenciadores'!$A$2:$K$101,5,FALSE),""))</f>
        <v/>
      </c>
      <c r="G58" s="8">
        <f>IF($D58="","",IFERROR(VLOOKUP($D58,'Cadastro_Influenciadores'!$A$2:$K$101,4,FALSE),""))</f>
        <v/>
      </c>
      <c r="H58" s="8">
        <f>IF($D58="","",IFERROR(VLOOKUP($D58,'Cadastro_Influenciadores'!$A$2:$K$101,6,FALSE),""))</f>
        <v/>
      </c>
      <c r="I58" s="10">
        <f>IF($D58="","",IFERROR(VLOOKUP($D58,'Cadastro_Influenciadores'!$A$2:$K$101,7,FALSE),0))</f>
        <v/>
      </c>
      <c r="J58" s="11" t="n"/>
      <c r="K58" s="11" t="n"/>
      <c r="L58" s="12" t="n"/>
      <c r="M58" s="12" t="n"/>
      <c r="N58" s="11" t="n"/>
      <c r="O58" s="11" t="n"/>
      <c r="P58" s="11" t="n"/>
      <c r="Q58" s="11" t="n"/>
      <c r="R58" s="11" t="n"/>
      <c r="S58" s="11" t="n"/>
      <c r="T58" s="12" t="n"/>
      <c r="U58" s="13">
        <f>IF(OR($A58="",$N58=""),"",IFERROR($M58/$N58*1000,0))</f>
        <v/>
      </c>
      <c r="V58" s="14">
        <f>IF(OR($A58="",$O58=""),"",IFERROR($P58/$O58,0))</f>
        <v/>
      </c>
      <c r="W58" s="14">
        <f>IF(OR($A58="",$O58=""),"",IFERROR($Q58/$O58,0))</f>
        <v/>
      </c>
      <c r="X58" s="13">
        <f>IF(OR($A58="",$R58=""),"",IFERROR(($M58+$L58)/$R58,0))</f>
        <v/>
      </c>
      <c r="Y58" s="14">
        <f>IF(OR($A58="",$T58="",$L58="",$M58=""),"",IFERROR(($T58-($L58+$M58))/($L58+$M58),0))</f>
        <v/>
      </c>
      <c r="Z58" s="9">
        <f>IF(OR($A58="",$J58=""),"",IF($K58&gt;=$J58,"Concluída",IF($C58="","Em andamento",IF(TODAY()&gt;$C58,"Atrasada","Em andamento"))))</f>
        <v/>
      </c>
      <c r="AA58" s="9">
        <f>IF(OR($A58="",$Y58=""),"",IF($Y58&gt;=1,"Excelente",IF($Y58&gt;=0.3,"Boa",IF($Y58&gt;=0,"Regular","Revisar"))))</f>
        <v/>
      </c>
      <c r="AB58" s="3" t="n"/>
    </row>
    <row r="59">
      <c r="A59" s="2" t="n"/>
      <c r="B59" s="35" t="n"/>
      <c r="C59" s="35" t="n"/>
      <c r="D59" s="2" t="n"/>
      <c r="E59" s="8">
        <f>IF($D59="","",IFERROR(VLOOKUP($D59,'Cadastro_Influenciadores'!$A$2:$K$101,2,FALSE),"Não encontrado"))</f>
        <v/>
      </c>
      <c r="F59" s="9">
        <f>IF($D59="","",IFERROR(VLOOKUP($D59,'Cadastro_Influenciadores'!$A$2:$K$101,5,FALSE),""))</f>
        <v/>
      </c>
      <c r="G59" s="8">
        <f>IF($D59="","",IFERROR(VLOOKUP($D59,'Cadastro_Influenciadores'!$A$2:$K$101,4,FALSE),""))</f>
        <v/>
      </c>
      <c r="H59" s="8">
        <f>IF($D59="","",IFERROR(VLOOKUP($D59,'Cadastro_Influenciadores'!$A$2:$K$101,6,FALSE),""))</f>
        <v/>
      </c>
      <c r="I59" s="10">
        <f>IF($D59="","",IFERROR(VLOOKUP($D59,'Cadastro_Influenciadores'!$A$2:$K$101,7,FALSE),0))</f>
        <v/>
      </c>
      <c r="J59" s="11" t="n"/>
      <c r="K59" s="11" t="n"/>
      <c r="L59" s="12" t="n"/>
      <c r="M59" s="12" t="n"/>
      <c r="N59" s="11" t="n"/>
      <c r="O59" s="11" t="n"/>
      <c r="P59" s="11" t="n"/>
      <c r="Q59" s="11" t="n"/>
      <c r="R59" s="11" t="n"/>
      <c r="S59" s="11" t="n"/>
      <c r="T59" s="12" t="n"/>
      <c r="U59" s="13">
        <f>IF(OR($A59="",$N59=""),"",IFERROR($M59/$N59*1000,0))</f>
        <v/>
      </c>
      <c r="V59" s="14">
        <f>IF(OR($A59="",$O59=""),"",IFERROR($P59/$O59,0))</f>
        <v/>
      </c>
      <c r="W59" s="14">
        <f>IF(OR($A59="",$O59=""),"",IFERROR($Q59/$O59,0))</f>
        <v/>
      </c>
      <c r="X59" s="13">
        <f>IF(OR($A59="",$R59=""),"",IFERROR(($M59+$L59)/$R59,0))</f>
        <v/>
      </c>
      <c r="Y59" s="14">
        <f>IF(OR($A59="",$T59="",$L59="",$M59=""),"",IFERROR(($T59-($L59+$M59))/($L59+$M59),0))</f>
        <v/>
      </c>
      <c r="Z59" s="9">
        <f>IF(OR($A59="",$J59=""),"",IF($K59&gt;=$J59,"Concluída",IF($C59="","Em andamento",IF(TODAY()&gt;$C59,"Atrasada","Em andamento"))))</f>
        <v/>
      </c>
      <c r="AA59" s="9">
        <f>IF(OR($A59="",$Y59=""),"",IF($Y59&gt;=1,"Excelente",IF($Y59&gt;=0.3,"Boa",IF($Y59&gt;=0,"Regular","Revisar"))))</f>
        <v/>
      </c>
      <c r="AB59" s="3" t="n"/>
    </row>
    <row r="60">
      <c r="A60" s="2" t="n"/>
      <c r="B60" s="35" t="n"/>
      <c r="C60" s="35" t="n"/>
      <c r="D60" s="2" t="n"/>
      <c r="E60" s="8">
        <f>IF($D60="","",IFERROR(VLOOKUP($D60,'Cadastro_Influenciadores'!$A$2:$K$101,2,FALSE),"Não encontrado"))</f>
        <v/>
      </c>
      <c r="F60" s="9">
        <f>IF($D60="","",IFERROR(VLOOKUP($D60,'Cadastro_Influenciadores'!$A$2:$K$101,5,FALSE),""))</f>
        <v/>
      </c>
      <c r="G60" s="8">
        <f>IF($D60="","",IFERROR(VLOOKUP($D60,'Cadastro_Influenciadores'!$A$2:$K$101,4,FALSE),""))</f>
        <v/>
      </c>
      <c r="H60" s="8">
        <f>IF($D60="","",IFERROR(VLOOKUP($D60,'Cadastro_Influenciadores'!$A$2:$K$101,6,FALSE),""))</f>
        <v/>
      </c>
      <c r="I60" s="10">
        <f>IF($D60="","",IFERROR(VLOOKUP($D60,'Cadastro_Influenciadores'!$A$2:$K$101,7,FALSE),0))</f>
        <v/>
      </c>
      <c r="J60" s="11" t="n"/>
      <c r="K60" s="11" t="n"/>
      <c r="L60" s="12" t="n"/>
      <c r="M60" s="12" t="n"/>
      <c r="N60" s="11" t="n"/>
      <c r="O60" s="11" t="n"/>
      <c r="P60" s="11" t="n"/>
      <c r="Q60" s="11" t="n"/>
      <c r="R60" s="11" t="n"/>
      <c r="S60" s="11" t="n"/>
      <c r="T60" s="12" t="n"/>
      <c r="U60" s="13">
        <f>IF(OR($A60="",$N60=""),"",IFERROR($M60/$N60*1000,0))</f>
        <v/>
      </c>
      <c r="V60" s="14">
        <f>IF(OR($A60="",$O60=""),"",IFERROR($P60/$O60,0))</f>
        <v/>
      </c>
      <c r="W60" s="14">
        <f>IF(OR($A60="",$O60=""),"",IFERROR($Q60/$O60,0))</f>
        <v/>
      </c>
      <c r="X60" s="13">
        <f>IF(OR($A60="",$R60=""),"",IFERROR(($M60+$L60)/$R60,0))</f>
        <v/>
      </c>
      <c r="Y60" s="14">
        <f>IF(OR($A60="",$T60="",$L60="",$M60=""),"",IFERROR(($T60-($L60+$M60))/($L60+$M60),0))</f>
        <v/>
      </c>
      <c r="Z60" s="9">
        <f>IF(OR($A60="",$J60=""),"",IF($K60&gt;=$J60,"Concluída",IF($C60="","Em andamento",IF(TODAY()&gt;$C60,"Atrasada","Em andamento"))))</f>
        <v/>
      </c>
      <c r="AA60" s="9">
        <f>IF(OR($A60="",$Y60=""),"",IF($Y60&gt;=1,"Excelente",IF($Y60&gt;=0.3,"Boa",IF($Y60&gt;=0,"Regular","Revisar"))))</f>
        <v/>
      </c>
      <c r="AB60" s="3" t="n"/>
    </row>
    <row r="61">
      <c r="A61" s="2" t="n"/>
      <c r="B61" s="35" t="n"/>
      <c r="C61" s="35" t="n"/>
      <c r="D61" s="2" t="n"/>
      <c r="E61" s="8">
        <f>IF($D61="","",IFERROR(VLOOKUP($D61,'Cadastro_Influenciadores'!$A$2:$K$101,2,FALSE),"Não encontrado"))</f>
        <v/>
      </c>
      <c r="F61" s="9">
        <f>IF($D61="","",IFERROR(VLOOKUP($D61,'Cadastro_Influenciadores'!$A$2:$K$101,5,FALSE),""))</f>
        <v/>
      </c>
      <c r="G61" s="8">
        <f>IF($D61="","",IFERROR(VLOOKUP($D61,'Cadastro_Influenciadores'!$A$2:$K$101,4,FALSE),""))</f>
        <v/>
      </c>
      <c r="H61" s="8">
        <f>IF($D61="","",IFERROR(VLOOKUP($D61,'Cadastro_Influenciadores'!$A$2:$K$101,6,FALSE),""))</f>
        <v/>
      </c>
      <c r="I61" s="10">
        <f>IF($D61="","",IFERROR(VLOOKUP($D61,'Cadastro_Influenciadores'!$A$2:$K$101,7,FALSE),0))</f>
        <v/>
      </c>
      <c r="J61" s="11" t="n"/>
      <c r="K61" s="11" t="n"/>
      <c r="L61" s="12" t="n"/>
      <c r="M61" s="12" t="n"/>
      <c r="N61" s="11" t="n"/>
      <c r="O61" s="11" t="n"/>
      <c r="P61" s="11" t="n"/>
      <c r="Q61" s="11" t="n"/>
      <c r="R61" s="11" t="n"/>
      <c r="S61" s="11" t="n"/>
      <c r="T61" s="12" t="n"/>
      <c r="U61" s="13">
        <f>IF(OR($A61="",$N61=""),"",IFERROR($M61/$N61*1000,0))</f>
        <v/>
      </c>
      <c r="V61" s="14">
        <f>IF(OR($A61="",$O61=""),"",IFERROR($P61/$O61,0))</f>
        <v/>
      </c>
      <c r="W61" s="14">
        <f>IF(OR($A61="",$O61=""),"",IFERROR($Q61/$O61,0))</f>
        <v/>
      </c>
      <c r="X61" s="13">
        <f>IF(OR($A61="",$R61=""),"",IFERROR(($M61+$L61)/$R61,0))</f>
        <v/>
      </c>
      <c r="Y61" s="14">
        <f>IF(OR($A61="",$T61="",$L61="",$M61=""),"",IFERROR(($T61-($L61+$M61))/($L61+$M61),0))</f>
        <v/>
      </c>
      <c r="Z61" s="9">
        <f>IF(OR($A61="",$J61=""),"",IF($K61&gt;=$J61,"Concluída",IF($C61="","Em andamento",IF(TODAY()&gt;$C61,"Atrasada","Em andamento"))))</f>
        <v/>
      </c>
      <c r="AA61" s="9">
        <f>IF(OR($A61="",$Y61=""),"",IF($Y61&gt;=1,"Excelente",IF($Y61&gt;=0.3,"Boa",IF($Y61&gt;=0,"Regular","Revisar"))))</f>
        <v/>
      </c>
      <c r="AB61" s="3" t="n"/>
    </row>
    <row r="62">
      <c r="A62" s="2" t="n"/>
      <c r="B62" s="35" t="n"/>
      <c r="C62" s="35" t="n"/>
      <c r="D62" s="2" t="n"/>
      <c r="E62" s="8">
        <f>IF($D62="","",IFERROR(VLOOKUP($D62,'Cadastro_Influenciadores'!$A$2:$K$101,2,FALSE),"Não encontrado"))</f>
        <v/>
      </c>
      <c r="F62" s="9">
        <f>IF($D62="","",IFERROR(VLOOKUP($D62,'Cadastro_Influenciadores'!$A$2:$K$101,5,FALSE),""))</f>
        <v/>
      </c>
      <c r="G62" s="8">
        <f>IF($D62="","",IFERROR(VLOOKUP($D62,'Cadastro_Influenciadores'!$A$2:$K$101,4,FALSE),""))</f>
        <v/>
      </c>
      <c r="H62" s="8">
        <f>IF($D62="","",IFERROR(VLOOKUP($D62,'Cadastro_Influenciadores'!$A$2:$K$101,6,FALSE),""))</f>
        <v/>
      </c>
      <c r="I62" s="10">
        <f>IF($D62="","",IFERROR(VLOOKUP($D62,'Cadastro_Influenciadores'!$A$2:$K$101,7,FALSE),0))</f>
        <v/>
      </c>
      <c r="J62" s="11" t="n"/>
      <c r="K62" s="11" t="n"/>
      <c r="L62" s="12" t="n"/>
      <c r="M62" s="12" t="n"/>
      <c r="N62" s="11" t="n"/>
      <c r="O62" s="11" t="n"/>
      <c r="P62" s="11" t="n"/>
      <c r="Q62" s="11" t="n"/>
      <c r="R62" s="11" t="n"/>
      <c r="S62" s="11" t="n"/>
      <c r="T62" s="12" t="n"/>
      <c r="U62" s="13">
        <f>IF(OR($A62="",$N62=""),"",IFERROR($M62/$N62*1000,0))</f>
        <v/>
      </c>
      <c r="V62" s="14">
        <f>IF(OR($A62="",$O62=""),"",IFERROR($P62/$O62,0))</f>
        <v/>
      </c>
      <c r="W62" s="14">
        <f>IF(OR($A62="",$O62=""),"",IFERROR($Q62/$O62,0))</f>
        <v/>
      </c>
      <c r="X62" s="13">
        <f>IF(OR($A62="",$R62=""),"",IFERROR(($M62+$L62)/$R62,0))</f>
        <v/>
      </c>
      <c r="Y62" s="14">
        <f>IF(OR($A62="",$T62="",$L62="",$M62=""),"",IFERROR(($T62-($L62+$M62))/($L62+$M62),0))</f>
        <v/>
      </c>
      <c r="Z62" s="9">
        <f>IF(OR($A62="",$J62=""),"",IF($K62&gt;=$J62,"Concluída",IF($C62="","Em andamento",IF(TODAY()&gt;$C62,"Atrasada","Em andamento"))))</f>
        <v/>
      </c>
      <c r="AA62" s="9">
        <f>IF(OR($A62="",$Y62=""),"",IF($Y62&gt;=1,"Excelente",IF($Y62&gt;=0.3,"Boa",IF($Y62&gt;=0,"Regular","Revisar"))))</f>
        <v/>
      </c>
      <c r="AB62" s="3" t="n"/>
    </row>
    <row r="63">
      <c r="A63" s="2" t="n"/>
      <c r="B63" s="35" t="n"/>
      <c r="C63" s="35" t="n"/>
      <c r="D63" s="2" t="n"/>
      <c r="E63" s="8">
        <f>IF($D63="","",IFERROR(VLOOKUP($D63,'Cadastro_Influenciadores'!$A$2:$K$101,2,FALSE),"Não encontrado"))</f>
        <v/>
      </c>
      <c r="F63" s="9">
        <f>IF($D63="","",IFERROR(VLOOKUP($D63,'Cadastro_Influenciadores'!$A$2:$K$101,5,FALSE),""))</f>
        <v/>
      </c>
      <c r="G63" s="8">
        <f>IF($D63="","",IFERROR(VLOOKUP($D63,'Cadastro_Influenciadores'!$A$2:$K$101,4,FALSE),""))</f>
        <v/>
      </c>
      <c r="H63" s="8">
        <f>IF($D63="","",IFERROR(VLOOKUP($D63,'Cadastro_Influenciadores'!$A$2:$K$101,6,FALSE),""))</f>
        <v/>
      </c>
      <c r="I63" s="10">
        <f>IF($D63="","",IFERROR(VLOOKUP($D63,'Cadastro_Influenciadores'!$A$2:$K$101,7,FALSE),0))</f>
        <v/>
      </c>
      <c r="J63" s="11" t="n"/>
      <c r="K63" s="11" t="n"/>
      <c r="L63" s="12" t="n"/>
      <c r="M63" s="12" t="n"/>
      <c r="N63" s="11" t="n"/>
      <c r="O63" s="11" t="n"/>
      <c r="P63" s="11" t="n"/>
      <c r="Q63" s="11" t="n"/>
      <c r="R63" s="11" t="n"/>
      <c r="S63" s="11" t="n"/>
      <c r="T63" s="12" t="n"/>
      <c r="U63" s="13">
        <f>IF(OR($A63="",$N63=""),"",IFERROR($M63/$N63*1000,0))</f>
        <v/>
      </c>
      <c r="V63" s="14">
        <f>IF(OR($A63="",$O63=""),"",IFERROR($P63/$O63,0))</f>
        <v/>
      </c>
      <c r="W63" s="14">
        <f>IF(OR($A63="",$O63=""),"",IFERROR($Q63/$O63,0))</f>
        <v/>
      </c>
      <c r="X63" s="13">
        <f>IF(OR($A63="",$R63=""),"",IFERROR(($M63+$L63)/$R63,0))</f>
        <v/>
      </c>
      <c r="Y63" s="14">
        <f>IF(OR($A63="",$T63="",$L63="",$M63=""),"",IFERROR(($T63-($L63+$M63))/($L63+$M63),0))</f>
        <v/>
      </c>
      <c r="Z63" s="9">
        <f>IF(OR($A63="",$J63=""),"",IF($K63&gt;=$J63,"Concluída",IF($C63="","Em andamento",IF(TODAY()&gt;$C63,"Atrasada","Em andamento"))))</f>
        <v/>
      </c>
      <c r="AA63" s="9">
        <f>IF(OR($A63="",$Y63=""),"",IF($Y63&gt;=1,"Excelente",IF($Y63&gt;=0.3,"Boa",IF($Y63&gt;=0,"Regular","Revisar"))))</f>
        <v/>
      </c>
      <c r="AB63" s="3" t="n"/>
    </row>
    <row r="64">
      <c r="A64" s="2" t="n"/>
      <c r="B64" s="35" t="n"/>
      <c r="C64" s="35" t="n"/>
      <c r="D64" s="2" t="n"/>
      <c r="E64" s="8">
        <f>IF($D64="","",IFERROR(VLOOKUP($D64,'Cadastro_Influenciadores'!$A$2:$K$101,2,FALSE),"Não encontrado"))</f>
        <v/>
      </c>
      <c r="F64" s="9">
        <f>IF($D64="","",IFERROR(VLOOKUP($D64,'Cadastro_Influenciadores'!$A$2:$K$101,5,FALSE),""))</f>
        <v/>
      </c>
      <c r="G64" s="8">
        <f>IF($D64="","",IFERROR(VLOOKUP($D64,'Cadastro_Influenciadores'!$A$2:$K$101,4,FALSE),""))</f>
        <v/>
      </c>
      <c r="H64" s="8">
        <f>IF($D64="","",IFERROR(VLOOKUP($D64,'Cadastro_Influenciadores'!$A$2:$K$101,6,FALSE),""))</f>
        <v/>
      </c>
      <c r="I64" s="10">
        <f>IF($D64="","",IFERROR(VLOOKUP($D64,'Cadastro_Influenciadores'!$A$2:$K$101,7,FALSE),0))</f>
        <v/>
      </c>
      <c r="J64" s="11" t="n"/>
      <c r="K64" s="11" t="n"/>
      <c r="L64" s="12" t="n"/>
      <c r="M64" s="12" t="n"/>
      <c r="N64" s="11" t="n"/>
      <c r="O64" s="11" t="n"/>
      <c r="P64" s="11" t="n"/>
      <c r="Q64" s="11" t="n"/>
      <c r="R64" s="11" t="n"/>
      <c r="S64" s="11" t="n"/>
      <c r="T64" s="12" t="n"/>
      <c r="U64" s="13">
        <f>IF(OR($A64="",$N64=""),"",IFERROR($M64/$N64*1000,0))</f>
        <v/>
      </c>
      <c r="V64" s="14">
        <f>IF(OR($A64="",$O64=""),"",IFERROR($P64/$O64,0))</f>
        <v/>
      </c>
      <c r="W64" s="14">
        <f>IF(OR($A64="",$O64=""),"",IFERROR($Q64/$O64,0))</f>
        <v/>
      </c>
      <c r="X64" s="13">
        <f>IF(OR($A64="",$R64=""),"",IFERROR(($M64+$L64)/$R64,0))</f>
        <v/>
      </c>
      <c r="Y64" s="14">
        <f>IF(OR($A64="",$T64="",$L64="",$M64=""),"",IFERROR(($T64-($L64+$M64))/($L64+$M64),0))</f>
        <v/>
      </c>
      <c r="Z64" s="9">
        <f>IF(OR($A64="",$J64=""),"",IF($K64&gt;=$J64,"Concluída",IF($C64="","Em andamento",IF(TODAY()&gt;$C64,"Atrasada","Em andamento"))))</f>
        <v/>
      </c>
      <c r="AA64" s="9">
        <f>IF(OR($A64="",$Y64=""),"",IF($Y64&gt;=1,"Excelente",IF($Y64&gt;=0.3,"Boa",IF($Y64&gt;=0,"Regular","Revisar"))))</f>
        <v/>
      </c>
      <c r="AB64" s="3" t="n"/>
    </row>
    <row r="65">
      <c r="A65" s="2" t="n"/>
      <c r="B65" s="35" t="n"/>
      <c r="C65" s="35" t="n"/>
      <c r="D65" s="2" t="n"/>
      <c r="E65" s="8">
        <f>IF($D65="","",IFERROR(VLOOKUP($D65,'Cadastro_Influenciadores'!$A$2:$K$101,2,FALSE),"Não encontrado"))</f>
        <v/>
      </c>
      <c r="F65" s="9">
        <f>IF($D65="","",IFERROR(VLOOKUP($D65,'Cadastro_Influenciadores'!$A$2:$K$101,5,FALSE),""))</f>
        <v/>
      </c>
      <c r="G65" s="8">
        <f>IF($D65="","",IFERROR(VLOOKUP($D65,'Cadastro_Influenciadores'!$A$2:$K$101,4,FALSE),""))</f>
        <v/>
      </c>
      <c r="H65" s="8">
        <f>IF($D65="","",IFERROR(VLOOKUP($D65,'Cadastro_Influenciadores'!$A$2:$K$101,6,FALSE),""))</f>
        <v/>
      </c>
      <c r="I65" s="10">
        <f>IF($D65="","",IFERROR(VLOOKUP($D65,'Cadastro_Influenciadores'!$A$2:$K$101,7,FALSE),0))</f>
        <v/>
      </c>
      <c r="J65" s="11" t="n"/>
      <c r="K65" s="11" t="n"/>
      <c r="L65" s="12" t="n"/>
      <c r="M65" s="12" t="n"/>
      <c r="N65" s="11" t="n"/>
      <c r="O65" s="11" t="n"/>
      <c r="P65" s="11" t="n"/>
      <c r="Q65" s="11" t="n"/>
      <c r="R65" s="11" t="n"/>
      <c r="S65" s="11" t="n"/>
      <c r="T65" s="12" t="n"/>
      <c r="U65" s="13">
        <f>IF(OR($A65="",$N65=""),"",IFERROR($M65/$N65*1000,0))</f>
        <v/>
      </c>
      <c r="V65" s="14">
        <f>IF(OR($A65="",$O65=""),"",IFERROR($P65/$O65,0))</f>
        <v/>
      </c>
      <c r="W65" s="14">
        <f>IF(OR($A65="",$O65=""),"",IFERROR($Q65/$O65,0))</f>
        <v/>
      </c>
      <c r="X65" s="13">
        <f>IF(OR($A65="",$R65=""),"",IFERROR(($M65+$L65)/$R65,0))</f>
        <v/>
      </c>
      <c r="Y65" s="14">
        <f>IF(OR($A65="",$T65="",$L65="",$M65=""),"",IFERROR(($T65-($L65+$M65))/($L65+$M65),0))</f>
        <v/>
      </c>
      <c r="Z65" s="9">
        <f>IF(OR($A65="",$J65=""),"",IF($K65&gt;=$J65,"Concluída",IF($C65="","Em andamento",IF(TODAY()&gt;$C65,"Atrasada","Em andamento"))))</f>
        <v/>
      </c>
      <c r="AA65" s="9">
        <f>IF(OR($A65="",$Y65=""),"",IF($Y65&gt;=1,"Excelente",IF($Y65&gt;=0.3,"Boa",IF($Y65&gt;=0,"Regular","Revisar"))))</f>
        <v/>
      </c>
      <c r="AB65" s="3" t="n"/>
    </row>
    <row r="66">
      <c r="A66" s="2" t="n"/>
      <c r="B66" s="35" t="n"/>
      <c r="C66" s="35" t="n"/>
      <c r="D66" s="2" t="n"/>
      <c r="E66" s="8">
        <f>IF($D66="","",IFERROR(VLOOKUP($D66,'Cadastro_Influenciadores'!$A$2:$K$101,2,FALSE),"Não encontrado"))</f>
        <v/>
      </c>
      <c r="F66" s="9">
        <f>IF($D66="","",IFERROR(VLOOKUP($D66,'Cadastro_Influenciadores'!$A$2:$K$101,5,FALSE),""))</f>
        <v/>
      </c>
      <c r="G66" s="8">
        <f>IF($D66="","",IFERROR(VLOOKUP($D66,'Cadastro_Influenciadores'!$A$2:$K$101,4,FALSE),""))</f>
        <v/>
      </c>
      <c r="H66" s="8">
        <f>IF($D66="","",IFERROR(VLOOKUP($D66,'Cadastro_Influenciadores'!$A$2:$K$101,6,FALSE),""))</f>
        <v/>
      </c>
      <c r="I66" s="10">
        <f>IF($D66="","",IFERROR(VLOOKUP($D66,'Cadastro_Influenciadores'!$A$2:$K$101,7,FALSE),0))</f>
        <v/>
      </c>
      <c r="J66" s="11" t="n"/>
      <c r="K66" s="11" t="n"/>
      <c r="L66" s="12" t="n"/>
      <c r="M66" s="12" t="n"/>
      <c r="N66" s="11" t="n"/>
      <c r="O66" s="11" t="n"/>
      <c r="P66" s="11" t="n"/>
      <c r="Q66" s="11" t="n"/>
      <c r="R66" s="11" t="n"/>
      <c r="S66" s="11" t="n"/>
      <c r="T66" s="12" t="n"/>
      <c r="U66" s="13">
        <f>IF(OR($A66="",$N66=""),"",IFERROR($M66/$N66*1000,0))</f>
        <v/>
      </c>
      <c r="V66" s="14">
        <f>IF(OR($A66="",$O66=""),"",IFERROR($P66/$O66,0))</f>
        <v/>
      </c>
      <c r="W66" s="14">
        <f>IF(OR($A66="",$O66=""),"",IFERROR($Q66/$O66,0))</f>
        <v/>
      </c>
      <c r="X66" s="13">
        <f>IF(OR($A66="",$R66=""),"",IFERROR(($M66+$L66)/$R66,0))</f>
        <v/>
      </c>
      <c r="Y66" s="14">
        <f>IF(OR($A66="",$T66="",$L66="",$M66=""),"",IFERROR(($T66-($L66+$M66))/($L66+$M66),0))</f>
        <v/>
      </c>
      <c r="Z66" s="9">
        <f>IF(OR($A66="",$J66=""),"",IF($K66&gt;=$J66,"Concluída",IF($C66="","Em andamento",IF(TODAY()&gt;$C66,"Atrasada","Em andamento"))))</f>
        <v/>
      </c>
      <c r="AA66" s="9">
        <f>IF(OR($A66="",$Y66=""),"",IF($Y66&gt;=1,"Excelente",IF($Y66&gt;=0.3,"Boa",IF($Y66&gt;=0,"Regular","Revisar"))))</f>
        <v/>
      </c>
      <c r="AB66" s="3" t="n"/>
    </row>
    <row r="67">
      <c r="A67" s="2" t="n"/>
      <c r="B67" s="35" t="n"/>
      <c r="C67" s="35" t="n"/>
      <c r="D67" s="2" t="n"/>
      <c r="E67" s="8">
        <f>IF($D67="","",IFERROR(VLOOKUP($D67,'Cadastro_Influenciadores'!$A$2:$K$101,2,FALSE),"Não encontrado"))</f>
        <v/>
      </c>
      <c r="F67" s="9">
        <f>IF($D67="","",IFERROR(VLOOKUP($D67,'Cadastro_Influenciadores'!$A$2:$K$101,5,FALSE),""))</f>
        <v/>
      </c>
      <c r="G67" s="8">
        <f>IF($D67="","",IFERROR(VLOOKUP($D67,'Cadastro_Influenciadores'!$A$2:$K$101,4,FALSE),""))</f>
        <v/>
      </c>
      <c r="H67" s="8">
        <f>IF($D67="","",IFERROR(VLOOKUP($D67,'Cadastro_Influenciadores'!$A$2:$K$101,6,FALSE),""))</f>
        <v/>
      </c>
      <c r="I67" s="10">
        <f>IF($D67="","",IFERROR(VLOOKUP($D67,'Cadastro_Influenciadores'!$A$2:$K$101,7,FALSE),0))</f>
        <v/>
      </c>
      <c r="J67" s="11" t="n"/>
      <c r="K67" s="11" t="n"/>
      <c r="L67" s="12" t="n"/>
      <c r="M67" s="12" t="n"/>
      <c r="N67" s="11" t="n"/>
      <c r="O67" s="11" t="n"/>
      <c r="P67" s="11" t="n"/>
      <c r="Q67" s="11" t="n"/>
      <c r="R67" s="11" t="n"/>
      <c r="S67" s="11" t="n"/>
      <c r="T67" s="12" t="n"/>
      <c r="U67" s="13">
        <f>IF(OR($A67="",$N67=""),"",IFERROR($M67/$N67*1000,0))</f>
        <v/>
      </c>
      <c r="V67" s="14">
        <f>IF(OR($A67="",$O67=""),"",IFERROR($P67/$O67,0))</f>
        <v/>
      </c>
      <c r="W67" s="14">
        <f>IF(OR($A67="",$O67=""),"",IFERROR($Q67/$O67,0))</f>
        <v/>
      </c>
      <c r="X67" s="13">
        <f>IF(OR($A67="",$R67=""),"",IFERROR(($M67+$L67)/$R67,0))</f>
        <v/>
      </c>
      <c r="Y67" s="14">
        <f>IF(OR($A67="",$T67="",$L67="",$M67=""),"",IFERROR(($T67-($L67+$M67))/($L67+$M67),0))</f>
        <v/>
      </c>
      <c r="Z67" s="9">
        <f>IF(OR($A67="",$J67=""),"",IF($K67&gt;=$J67,"Concluída",IF($C67="","Em andamento",IF(TODAY()&gt;$C67,"Atrasada","Em andamento"))))</f>
        <v/>
      </c>
      <c r="AA67" s="9">
        <f>IF(OR($A67="",$Y67=""),"",IF($Y67&gt;=1,"Excelente",IF($Y67&gt;=0.3,"Boa",IF($Y67&gt;=0,"Regular","Revisar"))))</f>
        <v/>
      </c>
      <c r="AB67" s="3" t="n"/>
    </row>
    <row r="68">
      <c r="A68" s="2" t="n"/>
      <c r="B68" s="35" t="n"/>
      <c r="C68" s="35" t="n"/>
      <c r="D68" s="2" t="n"/>
      <c r="E68" s="8">
        <f>IF($D68="","",IFERROR(VLOOKUP($D68,'Cadastro_Influenciadores'!$A$2:$K$101,2,FALSE),"Não encontrado"))</f>
        <v/>
      </c>
      <c r="F68" s="9">
        <f>IF($D68="","",IFERROR(VLOOKUP($D68,'Cadastro_Influenciadores'!$A$2:$K$101,5,FALSE),""))</f>
        <v/>
      </c>
      <c r="G68" s="8">
        <f>IF($D68="","",IFERROR(VLOOKUP($D68,'Cadastro_Influenciadores'!$A$2:$K$101,4,FALSE),""))</f>
        <v/>
      </c>
      <c r="H68" s="8">
        <f>IF($D68="","",IFERROR(VLOOKUP($D68,'Cadastro_Influenciadores'!$A$2:$K$101,6,FALSE),""))</f>
        <v/>
      </c>
      <c r="I68" s="10">
        <f>IF($D68="","",IFERROR(VLOOKUP($D68,'Cadastro_Influenciadores'!$A$2:$K$101,7,FALSE),0))</f>
        <v/>
      </c>
      <c r="J68" s="11" t="n"/>
      <c r="K68" s="11" t="n"/>
      <c r="L68" s="12" t="n"/>
      <c r="M68" s="12" t="n"/>
      <c r="N68" s="11" t="n"/>
      <c r="O68" s="11" t="n"/>
      <c r="P68" s="11" t="n"/>
      <c r="Q68" s="11" t="n"/>
      <c r="R68" s="11" t="n"/>
      <c r="S68" s="11" t="n"/>
      <c r="T68" s="12" t="n"/>
      <c r="U68" s="13">
        <f>IF(OR($A68="",$N68=""),"",IFERROR($M68/$N68*1000,0))</f>
        <v/>
      </c>
      <c r="V68" s="14">
        <f>IF(OR($A68="",$O68=""),"",IFERROR($P68/$O68,0))</f>
        <v/>
      </c>
      <c r="W68" s="14">
        <f>IF(OR($A68="",$O68=""),"",IFERROR($Q68/$O68,0))</f>
        <v/>
      </c>
      <c r="X68" s="13">
        <f>IF(OR($A68="",$R68=""),"",IFERROR(($M68+$L68)/$R68,0))</f>
        <v/>
      </c>
      <c r="Y68" s="14">
        <f>IF(OR($A68="",$T68="",$L68="",$M68=""),"",IFERROR(($T68-($L68+$M68))/($L68+$M68),0))</f>
        <v/>
      </c>
      <c r="Z68" s="9">
        <f>IF(OR($A68="",$J68=""),"",IF($K68&gt;=$J68,"Concluída",IF($C68="","Em andamento",IF(TODAY()&gt;$C68,"Atrasada","Em andamento"))))</f>
        <v/>
      </c>
      <c r="AA68" s="9">
        <f>IF(OR($A68="",$Y68=""),"",IF($Y68&gt;=1,"Excelente",IF($Y68&gt;=0.3,"Boa",IF($Y68&gt;=0,"Regular","Revisar"))))</f>
        <v/>
      </c>
      <c r="AB68" s="3" t="n"/>
    </row>
    <row r="69">
      <c r="A69" s="2" t="n"/>
      <c r="B69" s="35" t="n"/>
      <c r="C69" s="35" t="n"/>
      <c r="D69" s="2" t="n"/>
      <c r="E69" s="8">
        <f>IF($D69="","",IFERROR(VLOOKUP($D69,'Cadastro_Influenciadores'!$A$2:$K$101,2,FALSE),"Não encontrado"))</f>
        <v/>
      </c>
      <c r="F69" s="9">
        <f>IF($D69="","",IFERROR(VLOOKUP($D69,'Cadastro_Influenciadores'!$A$2:$K$101,5,FALSE),""))</f>
        <v/>
      </c>
      <c r="G69" s="8">
        <f>IF($D69="","",IFERROR(VLOOKUP($D69,'Cadastro_Influenciadores'!$A$2:$K$101,4,FALSE),""))</f>
        <v/>
      </c>
      <c r="H69" s="8">
        <f>IF($D69="","",IFERROR(VLOOKUP($D69,'Cadastro_Influenciadores'!$A$2:$K$101,6,FALSE),""))</f>
        <v/>
      </c>
      <c r="I69" s="10">
        <f>IF($D69="","",IFERROR(VLOOKUP($D69,'Cadastro_Influenciadores'!$A$2:$K$101,7,FALSE),0))</f>
        <v/>
      </c>
      <c r="J69" s="11" t="n"/>
      <c r="K69" s="11" t="n"/>
      <c r="L69" s="12" t="n"/>
      <c r="M69" s="12" t="n"/>
      <c r="N69" s="11" t="n"/>
      <c r="O69" s="11" t="n"/>
      <c r="P69" s="11" t="n"/>
      <c r="Q69" s="11" t="n"/>
      <c r="R69" s="11" t="n"/>
      <c r="S69" s="11" t="n"/>
      <c r="T69" s="12" t="n"/>
      <c r="U69" s="13">
        <f>IF(OR($A69="",$N69=""),"",IFERROR($M69/$N69*1000,0))</f>
        <v/>
      </c>
      <c r="V69" s="14">
        <f>IF(OR($A69="",$O69=""),"",IFERROR($P69/$O69,0))</f>
        <v/>
      </c>
      <c r="W69" s="14">
        <f>IF(OR($A69="",$O69=""),"",IFERROR($Q69/$O69,0))</f>
        <v/>
      </c>
      <c r="X69" s="13">
        <f>IF(OR($A69="",$R69=""),"",IFERROR(($M69+$L69)/$R69,0))</f>
        <v/>
      </c>
      <c r="Y69" s="14">
        <f>IF(OR($A69="",$T69="",$L69="",$M69=""),"",IFERROR(($T69-($L69+$M69))/($L69+$M69),0))</f>
        <v/>
      </c>
      <c r="Z69" s="9">
        <f>IF(OR($A69="",$J69=""),"",IF($K69&gt;=$J69,"Concluída",IF($C69="","Em andamento",IF(TODAY()&gt;$C69,"Atrasada","Em andamento"))))</f>
        <v/>
      </c>
      <c r="AA69" s="9">
        <f>IF(OR($A69="",$Y69=""),"",IF($Y69&gt;=1,"Excelente",IF($Y69&gt;=0.3,"Boa",IF($Y69&gt;=0,"Regular","Revisar"))))</f>
        <v/>
      </c>
      <c r="AB69" s="3" t="n"/>
    </row>
    <row r="70">
      <c r="A70" s="2" t="n"/>
      <c r="B70" s="35" t="n"/>
      <c r="C70" s="35" t="n"/>
      <c r="D70" s="2" t="n"/>
      <c r="E70" s="8">
        <f>IF($D70="","",IFERROR(VLOOKUP($D70,'Cadastro_Influenciadores'!$A$2:$K$101,2,FALSE),"Não encontrado"))</f>
        <v/>
      </c>
      <c r="F70" s="9">
        <f>IF($D70="","",IFERROR(VLOOKUP($D70,'Cadastro_Influenciadores'!$A$2:$K$101,5,FALSE),""))</f>
        <v/>
      </c>
      <c r="G70" s="8">
        <f>IF($D70="","",IFERROR(VLOOKUP($D70,'Cadastro_Influenciadores'!$A$2:$K$101,4,FALSE),""))</f>
        <v/>
      </c>
      <c r="H70" s="8">
        <f>IF($D70="","",IFERROR(VLOOKUP($D70,'Cadastro_Influenciadores'!$A$2:$K$101,6,FALSE),""))</f>
        <v/>
      </c>
      <c r="I70" s="10">
        <f>IF($D70="","",IFERROR(VLOOKUP($D70,'Cadastro_Influenciadores'!$A$2:$K$101,7,FALSE),0))</f>
        <v/>
      </c>
      <c r="J70" s="11" t="n"/>
      <c r="K70" s="11" t="n"/>
      <c r="L70" s="12" t="n"/>
      <c r="M70" s="12" t="n"/>
      <c r="N70" s="11" t="n"/>
      <c r="O70" s="11" t="n"/>
      <c r="P70" s="11" t="n"/>
      <c r="Q70" s="11" t="n"/>
      <c r="R70" s="11" t="n"/>
      <c r="S70" s="11" t="n"/>
      <c r="T70" s="12" t="n"/>
      <c r="U70" s="13">
        <f>IF(OR($A70="",$N70=""),"",IFERROR($M70/$N70*1000,0))</f>
        <v/>
      </c>
      <c r="V70" s="14">
        <f>IF(OR($A70="",$O70=""),"",IFERROR($P70/$O70,0))</f>
        <v/>
      </c>
      <c r="W70" s="14">
        <f>IF(OR($A70="",$O70=""),"",IFERROR($Q70/$O70,0))</f>
        <v/>
      </c>
      <c r="X70" s="13">
        <f>IF(OR($A70="",$R70=""),"",IFERROR(($M70+$L70)/$R70,0))</f>
        <v/>
      </c>
      <c r="Y70" s="14">
        <f>IF(OR($A70="",$T70="",$L70="",$M70=""),"",IFERROR(($T70-($L70+$M70))/($L70+$M70),0))</f>
        <v/>
      </c>
      <c r="Z70" s="9">
        <f>IF(OR($A70="",$J70=""),"",IF($K70&gt;=$J70,"Concluída",IF($C70="","Em andamento",IF(TODAY()&gt;$C70,"Atrasada","Em andamento"))))</f>
        <v/>
      </c>
      <c r="AA70" s="9">
        <f>IF(OR($A70="",$Y70=""),"",IF($Y70&gt;=1,"Excelente",IF($Y70&gt;=0.3,"Boa",IF($Y70&gt;=0,"Regular","Revisar"))))</f>
        <v/>
      </c>
      <c r="AB70" s="3" t="n"/>
    </row>
    <row r="71">
      <c r="A71" s="2" t="n"/>
      <c r="B71" s="35" t="n"/>
      <c r="C71" s="35" t="n"/>
      <c r="D71" s="2" t="n"/>
      <c r="E71" s="8">
        <f>IF($D71="","",IFERROR(VLOOKUP($D71,'Cadastro_Influenciadores'!$A$2:$K$101,2,FALSE),"Não encontrado"))</f>
        <v/>
      </c>
      <c r="F71" s="9">
        <f>IF($D71="","",IFERROR(VLOOKUP($D71,'Cadastro_Influenciadores'!$A$2:$K$101,5,FALSE),""))</f>
        <v/>
      </c>
      <c r="G71" s="8">
        <f>IF($D71="","",IFERROR(VLOOKUP($D71,'Cadastro_Influenciadores'!$A$2:$K$101,4,FALSE),""))</f>
        <v/>
      </c>
      <c r="H71" s="8">
        <f>IF($D71="","",IFERROR(VLOOKUP($D71,'Cadastro_Influenciadores'!$A$2:$K$101,6,FALSE),""))</f>
        <v/>
      </c>
      <c r="I71" s="10">
        <f>IF($D71="","",IFERROR(VLOOKUP($D71,'Cadastro_Influenciadores'!$A$2:$K$101,7,FALSE),0))</f>
        <v/>
      </c>
      <c r="J71" s="11" t="n"/>
      <c r="K71" s="11" t="n"/>
      <c r="L71" s="12" t="n"/>
      <c r="M71" s="12" t="n"/>
      <c r="N71" s="11" t="n"/>
      <c r="O71" s="11" t="n"/>
      <c r="P71" s="11" t="n"/>
      <c r="Q71" s="11" t="n"/>
      <c r="R71" s="11" t="n"/>
      <c r="S71" s="11" t="n"/>
      <c r="T71" s="12" t="n"/>
      <c r="U71" s="13">
        <f>IF(OR($A71="",$N71=""),"",IFERROR($M71/$N71*1000,0))</f>
        <v/>
      </c>
      <c r="V71" s="14">
        <f>IF(OR($A71="",$O71=""),"",IFERROR($P71/$O71,0))</f>
        <v/>
      </c>
      <c r="W71" s="14">
        <f>IF(OR($A71="",$O71=""),"",IFERROR($Q71/$O71,0))</f>
        <v/>
      </c>
      <c r="X71" s="13">
        <f>IF(OR($A71="",$R71=""),"",IFERROR(($M71+$L71)/$R71,0))</f>
        <v/>
      </c>
      <c r="Y71" s="14">
        <f>IF(OR($A71="",$T71="",$L71="",$M71=""),"",IFERROR(($T71-($L71+$M71))/($L71+$M71),0))</f>
        <v/>
      </c>
      <c r="Z71" s="9">
        <f>IF(OR($A71="",$J71=""),"",IF($K71&gt;=$J71,"Concluída",IF($C71="","Em andamento",IF(TODAY()&gt;$C71,"Atrasada","Em andamento"))))</f>
        <v/>
      </c>
      <c r="AA71" s="9">
        <f>IF(OR($A71="",$Y71=""),"",IF($Y71&gt;=1,"Excelente",IF($Y71&gt;=0.3,"Boa",IF($Y71&gt;=0,"Regular","Revisar"))))</f>
        <v/>
      </c>
      <c r="AB71" s="3" t="n"/>
    </row>
    <row r="72">
      <c r="A72" s="2" t="n"/>
      <c r="B72" s="35" t="n"/>
      <c r="C72" s="35" t="n"/>
      <c r="D72" s="2" t="n"/>
      <c r="E72" s="8">
        <f>IF($D72="","",IFERROR(VLOOKUP($D72,'Cadastro_Influenciadores'!$A$2:$K$101,2,FALSE),"Não encontrado"))</f>
        <v/>
      </c>
      <c r="F72" s="9">
        <f>IF($D72="","",IFERROR(VLOOKUP($D72,'Cadastro_Influenciadores'!$A$2:$K$101,5,FALSE),""))</f>
        <v/>
      </c>
      <c r="G72" s="8">
        <f>IF($D72="","",IFERROR(VLOOKUP($D72,'Cadastro_Influenciadores'!$A$2:$K$101,4,FALSE),""))</f>
        <v/>
      </c>
      <c r="H72" s="8">
        <f>IF($D72="","",IFERROR(VLOOKUP($D72,'Cadastro_Influenciadores'!$A$2:$K$101,6,FALSE),""))</f>
        <v/>
      </c>
      <c r="I72" s="10">
        <f>IF($D72="","",IFERROR(VLOOKUP($D72,'Cadastro_Influenciadores'!$A$2:$K$101,7,FALSE),0))</f>
        <v/>
      </c>
      <c r="J72" s="11" t="n"/>
      <c r="K72" s="11" t="n"/>
      <c r="L72" s="12" t="n"/>
      <c r="M72" s="12" t="n"/>
      <c r="N72" s="11" t="n"/>
      <c r="O72" s="11" t="n"/>
      <c r="P72" s="11" t="n"/>
      <c r="Q72" s="11" t="n"/>
      <c r="R72" s="11" t="n"/>
      <c r="S72" s="11" t="n"/>
      <c r="T72" s="12" t="n"/>
      <c r="U72" s="13">
        <f>IF(OR($A72="",$N72=""),"",IFERROR($M72/$N72*1000,0))</f>
        <v/>
      </c>
      <c r="V72" s="14">
        <f>IF(OR($A72="",$O72=""),"",IFERROR($P72/$O72,0))</f>
        <v/>
      </c>
      <c r="W72" s="14">
        <f>IF(OR($A72="",$O72=""),"",IFERROR($Q72/$O72,0))</f>
        <v/>
      </c>
      <c r="X72" s="13">
        <f>IF(OR($A72="",$R72=""),"",IFERROR(($M72+$L72)/$R72,0))</f>
        <v/>
      </c>
      <c r="Y72" s="14">
        <f>IF(OR($A72="",$T72="",$L72="",$M72=""),"",IFERROR(($T72-($L72+$M72))/($L72+$M72),0))</f>
        <v/>
      </c>
      <c r="Z72" s="9">
        <f>IF(OR($A72="",$J72=""),"",IF($K72&gt;=$J72,"Concluída",IF($C72="","Em andamento",IF(TODAY()&gt;$C72,"Atrasada","Em andamento"))))</f>
        <v/>
      </c>
      <c r="AA72" s="9">
        <f>IF(OR($A72="",$Y72=""),"",IF($Y72&gt;=1,"Excelente",IF($Y72&gt;=0.3,"Boa",IF($Y72&gt;=0,"Regular","Revisar"))))</f>
        <v/>
      </c>
      <c r="AB72" s="3" t="n"/>
    </row>
    <row r="73">
      <c r="A73" s="2" t="n"/>
      <c r="B73" s="35" t="n"/>
      <c r="C73" s="35" t="n"/>
      <c r="D73" s="2" t="n"/>
      <c r="E73" s="8">
        <f>IF($D73="","",IFERROR(VLOOKUP($D73,'Cadastro_Influenciadores'!$A$2:$K$101,2,FALSE),"Não encontrado"))</f>
        <v/>
      </c>
      <c r="F73" s="9">
        <f>IF($D73="","",IFERROR(VLOOKUP($D73,'Cadastro_Influenciadores'!$A$2:$K$101,5,FALSE),""))</f>
        <v/>
      </c>
      <c r="G73" s="8">
        <f>IF($D73="","",IFERROR(VLOOKUP($D73,'Cadastro_Influenciadores'!$A$2:$K$101,4,FALSE),""))</f>
        <v/>
      </c>
      <c r="H73" s="8">
        <f>IF($D73="","",IFERROR(VLOOKUP($D73,'Cadastro_Influenciadores'!$A$2:$K$101,6,FALSE),""))</f>
        <v/>
      </c>
      <c r="I73" s="10">
        <f>IF($D73="","",IFERROR(VLOOKUP($D73,'Cadastro_Influenciadores'!$A$2:$K$101,7,FALSE),0))</f>
        <v/>
      </c>
      <c r="J73" s="11" t="n"/>
      <c r="K73" s="11" t="n"/>
      <c r="L73" s="12" t="n"/>
      <c r="M73" s="12" t="n"/>
      <c r="N73" s="11" t="n"/>
      <c r="O73" s="11" t="n"/>
      <c r="P73" s="11" t="n"/>
      <c r="Q73" s="11" t="n"/>
      <c r="R73" s="11" t="n"/>
      <c r="S73" s="11" t="n"/>
      <c r="T73" s="12" t="n"/>
      <c r="U73" s="13">
        <f>IF(OR($A73="",$N73=""),"",IFERROR($M73/$N73*1000,0))</f>
        <v/>
      </c>
      <c r="V73" s="14">
        <f>IF(OR($A73="",$O73=""),"",IFERROR($P73/$O73,0))</f>
        <v/>
      </c>
      <c r="W73" s="14">
        <f>IF(OR($A73="",$O73=""),"",IFERROR($Q73/$O73,0))</f>
        <v/>
      </c>
      <c r="X73" s="13">
        <f>IF(OR($A73="",$R73=""),"",IFERROR(($M73+$L73)/$R73,0))</f>
        <v/>
      </c>
      <c r="Y73" s="14">
        <f>IF(OR($A73="",$T73="",$L73="",$M73=""),"",IFERROR(($T73-($L73+$M73))/($L73+$M73),0))</f>
        <v/>
      </c>
      <c r="Z73" s="9">
        <f>IF(OR($A73="",$J73=""),"",IF($K73&gt;=$J73,"Concluída",IF($C73="","Em andamento",IF(TODAY()&gt;$C73,"Atrasada","Em andamento"))))</f>
        <v/>
      </c>
      <c r="AA73" s="9">
        <f>IF(OR($A73="",$Y73=""),"",IF($Y73&gt;=1,"Excelente",IF($Y73&gt;=0.3,"Boa",IF($Y73&gt;=0,"Regular","Revisar"))))</f>
        <v/>
      </c>
      <c r="AB73" s="3" t="n"/>
    </row>
    <row r="74">
      <c r="A74" s="2" t="n"/>
      <c r="B74" s="35" t="n"/>
      <c r="C74" s="35" t="n"/>
      <c r="D74" s="2" t="n"/>
      <c r="E74" s="8">
        <f>IF($D74="","",IFERROR(VLOOKUP($D74,'Cadastro_Influenciadores'!$A$2:$K$101,2,FALSE),"Não encontrado"))</f>
        <v/>
      </c>
      <c r="F74" s="9">
        <f>IF($D74="","",IFERROR(VLOOKUP($D74,'Cadastro_Influenciadores'!$A$2:$K$101,5,FALSE),""))</f>
        <v/>
      </c>
      <c r="G74" s="8">
        <f>IF($D74="","",IFERROR(VLOOKUP($D74,'Cadastro_Influenciadores'!$A$2:$K$101,4,FALSE),""))</f>
        <v/>
      </c>
      <c r="H74" s="8">
        <f>IF($D74="","",IFERROR(VLOOKUP($D74,'Cadastro_Influenciadores'!$A$2:$K$101,6,FALSE),""))</f>
        <v/>
      </c>
      <c r="I74" s="10">
        <f>IF($D74="","",IFERROR(VLOOKUP($D74,'Cadastro_Influenciadores'!$A$2:$K$101,7,FALSE),0))</f>
        <v/>
      </c>
      <c r="J74" s="11" t="n"/>
      <c r="K74" s="11" t="n"/>
      <c r="L74" s="12" t="n"/>
      <c r="M74" s="12" t="n"/>
      <c r="N74" s="11" t="n"/>
      <c r="O74" s="11" t="n"/>
      <c r="P74" s="11" t="n"/>
      <c r="Q74" s="11" t="n"/>
      <c r="R74" s="11" t="n"/>
      <c r="S74" s="11" t="n"/>
      <c r="T74" s="12" t="n"/>
      <c r="U74" s="13">
        <f>IF(OR($A74="",$N74=""),"",IFERROR($M74/$N74*1000,0))</f>
        <v/>
      </c>
      <c r="V74" s="14">
        <f>IF(OR($A74="",$O74=""),"",IFERROR($P74/$O74,0))</f>
        <v/>
      </c>
      <c r="W74" s="14">
        <f>IF(OR($A74="",$O74=""),"",IFERROR($Q74/$O74,0))</f>
        <v/>
      </c>
      <c r="X74" s="13">
        <f>IF(OR($A74="",$R74=""),"",IFERROR(($M74+$L74)/$R74,0))</f>
        <v/>
      </c>
      <c r="Y74" s="14">
        <f>IF(OR($A74="",$T74="",$L74="",$M74=""),"",IFERROR(($T74-($L74+$M74))/($L74+$M74),0))</f>
        <v/>
      </c>
      <c r="Z74" s="9">
        <f>IF(OR($A74="",$J74=""),"",IF($K74&gt;=$J74,"Concluída",IF($C74="","Em andamento",IF(TODAY()&gt;$C74,"Atrasada","Em andamento"))))</f>
        <v/>
      </c>
      <c r="AA74" s="9">
        <f>IF(OR($A74="",$Y74=""),"",IF($Y74&gt;=1,"Excelente",IF($Y74&gt;=0.3,"Boa",IF($Y74&gt;=0,"Regular","Revisar"))))</f>
        <v/>
      </c>
      <c r="AB74" s="3" t="n"/>
    </row>
    <row r="75">
      <c r="A75" s="2" t="n"/>
      <c r="B75" s="35" t="n"/>
      <c r="C75" s="35" t="n"/>
      <c r="D75" s="2" t="n"/>
      <c r="E75" s="8">
        <f>IF($D75="","",IFERROR(VLOOKUP($D75,'Cadastro_Influenciadores'!$A$2:$K$101,2,FALSE),"Não encontrado"))</f>
        <v/>
      </c>
      <c r="F75" s="9">
        <f>IF($D75="","",IFERROR(VLOOKUP($D75,'Cadastro_Influenciadores'!$A$2:$K$101,5,FALSE),""))</f>
        <v/>
      </c>
      <c r="G75" s="8">
        <f>IF($D75="","",IFERROR(VLOOKUP($D75,'Cadastro_Influenciadores'!$A$2:$K$101,4,FALSE),""))</f>
        <v/>
      </c>
      <c r="H75" s="8">
        <f>IF($D75="","",IFERROR(VLOOKUP($D75,'Cadastro_Influenciadores'!$A$2:$K$101,6,FALSE),""))</f>
        <v/>
      </c>
      <c r="I75" s="10">
        <f>IF($D75="","",IFERROR(VLOOKUP($D75,'Cadastro_Influenciadores'!$A$2:$K$101,7,FALSE),0))</f>
        <v/>
      </c>
      <c r="J75" s="11" t="n"/>
      <c r="K75" s="11" t="n"/>
      <c r="L75" s="12" t="n"/>
      <c r="M75" s="12" t="n"/>
      <c r="N75" s="11" t="n"/>
      <c r="O75" s="11" t="n"/>
      <c r="P75" s="11" t="n"/>
      <c r="Q75" s="11" t="n"/>
      <c r="R75" s="11" t="n"/>
      <c r="S75" s="11" t="n"/>
      <c r="T75" s="12" t="n"/>
      <c r="U75" s="13">
        <f>IF(OR($A75="",$N75=""),"",IFERROR($M75/$N75*1000,0))</f>
        <v/>
      </c>
      <c r="V75" s="14">
        <f>IF(OR($A75="",$O75=""),"",IFERROR($P75/$O75,0))</f>
        <v/>
      </c>
      <c r="W75" s="14">
        <f>IF(OR($A75="",$O75=""),"",IFERROR($Q75/$O75,0))</f>
        <v/>
      </c>
      <c r="X75" s="13">
        <f>IF(OR($A75="",$R75=""),"",IFERROR(($M75+$L75)/$R75,0))</f>
        <v/>
      </c>
      <c r="Y75" s="14">
        <f>IF(OR($A75="",$T75="",$L75="",$M75=""),"",IFERROR(($T75-($L75+$M75))/($L75+$M75),0))</f>
        <v/>
      </c>
      <c r="Z75" s="9">
        <f>IF(OR($A75="",$J75=""),"",IF($K75&gt;=$J75,"Concluída",IF($C75="","Em andamento",IF(TODAY()&gt;$C75,"Atrasada","Em andamento"))))</f>
        <v/>
      </c>
      <c r="AA75" s="9">
        <f>IF(OR($A75="",$Y75=""),"",IF($Y75&gt;=1,"Excelente",IF($Y75&gt;=0.3,"Boa",IF($Y75&gt;=0,"Regular","Revisar"))))</f>
        <v/>
      </c>
      <c r="AB75" s="3" t="n"/>
    </row>
    <row r="76">
      <c r="A76" s="2" t="n"/>
      <c r="B76" s="35" t="n"/>
      <c r="C76" s="35" t="n"/>
      <c r="D76" s="2" t="n"/>
      <c r="E76" s="8">
        <f>IF($D76="","",IFERROR(VLOOKUP($D76,'Cadastro_Influenciadores'!$A$2:$K$101,2,FALSE),"Não encontrado"))</f>
        <v/>
      </c>
      <c r="F76" s="9">
        <f>IF($D76="","",IFERROR(VLOOKUP($D76,'Cadastro_Influenciadores'!$A$2:$K$101,5,FALSE),""))</f>
        <v/>
      </c>
      <c r="G76" s="8">
        <f>IF($D76="","",IFERROR(VLOOKUP($D76,'Cadastro_Influenciadores'!$A$2:$K$101,4,FALSE),""))</f>
        <v/>
      </c>
      <c r="H76" s="8">
        <f>IF($D76="","",IFERROR(VLOOKUP($D76,'Cadastro_Influenciadores'!$A$2:$K$101,6,FALSE),""))</f>
        <v/>
      </c>
      <c r="I76" s="10">
        <f>IF($D76="","",IFERROR(VLOOKUP($D76,'Cadastro_Influenciadores'!$A$2:$K$101,7,FALSE),0))</f>
        <v/>
      </c>
      <c r="J76" s="11" t="n"/>
      <c r="K76" s="11" t="n"/>
      <c r="L76" s="12" t="n"/>
      <c r="M76" s="12" t="n"/>
      <c r="N76" s="11" t="n"/>
      <c r="O76" s="11" t="n"/>
      <c r="P76" s="11" t="n"/>
      <c r="Q76" s="11" t="n"/>
      <c r="R76" s="11" t="n"/>
      <c r="S76" s="11" t="n"/>
      <c r="T76" s="12" t="n"/>
      <c r="U76" s="13">
        <f>IF(OR($A76="",$N76=""),"",IFERROR($M76/$N76*1000,0))</f>
        <v/>
      </c>
      <c r="V76" s="14">
        <f>IF(OR($A76="",$O76=""),"",IFERROR($P76/$O76,0))</f>
        <v/>
      </c>
      <c r="W76" s="14">
        <f>IF(OR($A76="",$O76=""),"",IFERROR($Q76/$O76,0))</f>
        <v/>
      </c>
      <c r="X76" s="13">
        <f>IF(OR($A76="",$R76=""),"",IFERROR(($M76+$L76)/$R76,0))</f>
        <v/>
      </c>
      <c r="Y76" s="14">
        <f>IF(OR($A76="",$T76="",$L76="",$M76=""),"",IFERROR(($T76-($L76+$M76))/($L76+$M76),0))</f>
        <v/>
      </c>
      <c r="Z76" s="9">
        <f>IF(OR($A76="",$J76=""),"",IF($K76&gt;=$J76,"Concluída",IF($C76="","Em andamento",IF(TODAY()&gt;$C76,"Atrasada","Em andamento"))))</f>
        <v/>
      </c>
      <c r="AA76" s="9">
        <f>IF(OR($A76="",$Y76=""),"",IF($Y76&gt;=1,"Excelente",IF($Y76&gt;=0.3,"Boa",IF($Y76&gt;=0,"Regular","Revisar"))))</f>
        <v/>
      </c>
      <c r="AB76" s="3" t="n"/>
    </row>
    <row r="77">
      <c r="A77" s="2" t="n"/>
      <c r="B77" s="35" t="n"/>
      <c r="C77" s="35" t="n"/>
      <c r="D77" s="2" t="n"/>
      <c r="E77" s="8">
        <f>IF($D77="","",IFERROR(VLOOKUP($D77,'Cadastro_Influenciadores'!$A$2:$K$101,2,FALSE),"Não encontrado"))</f>
        <v/>
      </c>
      <c r="F77" s="9">
        <f>IF($D77="","",IFERROR(VLOOKUP($D77,'Cadastro_Influenciadores'!$A$2:$K$101,5,FALSE),""))</f>
        <v/>
      </c>
      <c r="G77" s="8">
        <f>IF($D77="","",IFERROR(VLOOKUP($D77,'Cadastro_Influenciadores'!$A$2:$K$101,4,FALSE),""))</f>
        <v/>
      </c>
      <c r="H77" s="8">
        <f>IF($D77="","",IFERROR(VLOOKUP($D77,'Cadastro_Influenciadores'!$A$2:$K$101,6,FALSE),""))</f>
        <v/>
      </c>
      <c r="I77" s="10">
        <f>IF($D77="","",IFERROR(VLOOKUP($D77,'Cadastro_Influenciadores'!$A$2:$K$101,7,FALSE),0))</f>
        <v/>
      </c>
      <c r="J77" s="11" t="n"/>
      <c r="K77" s="11" t="n"/>
      <c r="L77" s="12" t="n"/>
      <c r="M77" s="12" t="n"/>
      <c r="N77" s="11" t="n"/>
      <c r="O77" s="11" t="n"/>
      <c r="P77" s="11" t="n"/>
      <c r="Q77" s="11" t="n"/>
      <c r="R77" s="11" t="n"/>
      <c r="S77" s="11" t="n"/>
      <c r="T77" s="12" t="n"/>
      <c r="U77" s="13">
        <f>IF(OR($A77="",$N77=""),"",IFERROR($M77/$N77*1000,0))</f>
        <v/>
      </c>
      <c r="V77" s="14">
        <f>IF(OR($A77="",$O77=""),"",IFERROR($P77/$O77,0))</f>
        <v/>
      </c>
      <c r="W77" s="14">
        <f>IF(OR($A77="",$O77=""),"",IFERROR($Q77/$O77,0))</f>
        <v/>
      </c>
      <c r="X77" s="13">
        <f>IF(OR($A77="",$R77=""),"",IFERROR(($M77+$L77)/$R77,0))</f>
        <v/>
      </c>
      <c r="Y77" s="14">
        <f>IF(OR($A77="",$T77="",$L77="",$M77=""),"",IFERROR(($T77-($L77+$M77))/($L77+$M77),0))</f>
        <v/>
      </c>
      <c r="Z77" s="9">
        <f>IF(OR($A77="",$J77=""),"",IF($K77&gt;=$J77,"Concluída",IF($C77="","Em andamento",IF(TODAY()&gt;$C77,"Atrasada","Em andamento"))))</f>
        <v/>
      </c>
      <c r="AA77" s="9">
        <f>IF(OR($A77="",$Y77=""),"",IF($Y77&gt;=1,"Excelente",IF($Y77&gt;=0.3,"Boa",IF($Y77&gt;=0,"Regular","Revisar"))))</f>
        <v/>
      </c>
      <c r="AB77" s="3" t="n"/>
    </row>
    <row r="78">
      <c r="A78" s="2" t="n"/>
      <c r="B78" s="35" t="n"/>
      <c r="C78" s="35" t="n"/>
      <c r="D78" s="2" t="n"/>
      <c r="E78" s="8">
        <f>IF($D78="","",IFERROR(VLOOKUP($D78,'Cadastro_Influenciadores'!$A$2:$K$101,2,FALSE),"Não encontrado"))</f>
        <v/>
      </c>
      <c r="F78" s="9">
        <f>IF($D78="","",IFERROR(VLOOKUP($D78,'Cadastro_Influenciadores'!$A$2:$K$101,5,FALSE),""))</f>
        <v/>
      </c>
      <c r="G78" s="8">
        <f>IF($D78="","",IFERROR(VLOOKUP($D78,'Cadastro_Influenciadores'!$A$2:$K$101,4,FALSE),""))</f>
        <v/>
      </c>
      <c r="H78" s="8">
        <f>IF($D78="","",IFERROR(VLOOKUP($D78,'Cadastro_Influenciadores'!$A$2:$K$101,6,FALSE),""))</f>
        <v/>
      </c>
      <c r="I78" s="10">
        <f>IF($D78="","",IFERROR(VLOOKUP($D78,'Cadastro_Influenciadores'!$A$2:$K$101,7,FALSE),0))</f>
        <v/>
      </c>
      <c r="J78" s="11" t="n"/>
      <c r="K78" s="11" t="n"/>
      <c r="L78" s="12" t="n"/>
      <c r="M78" s="12" t="n"/>
      <c r="N78" s="11" t="n"/>
      <c r="O78" s="11" t="n"/>
      <c r="P78" s="11" t="n"/>
      <c r="Q78" s="11" t="n"/>
      <c r="R78" s="11" t="n"/>
      <c r="S78" s="11" t="n"/>
      <c r="T78" s="12" t="n"/>
      <c r="U78" s="13">
        <f>IF(OR($A78="",$N78=""),"",IFERROR($M78/$N78*1000,0))</f>
        <v/>
      </c>
      <c r="V78" s="14">
        <f>IF(OR($A78="",$O78=""),"",IFERROR($P78/$O78,0))</f>
        <v/>
      </c>
      <c r="W78" s="14">
        <f>IF(OR($A78="",$O78=""),"",IFERROR($Q78/$O78,0))</f>
        <v/>
      </c>
      <c r="X78" s="13">
        <f>IF(OR($A78="",$R78=""),"",IFERROR(($M78+$L78)/$R78,0))</f>
        <v/>
      </c>
      <c r="Y78" s="14">
        <f>IF(OR($A78="",$T78="",$L78="",$M78=""),"",IFERROR(($T78-($L78+$M78))/($L78+$M78),0))</f>
        <v/>
      </c>
      <c r="Z78" s="9">
        <f>IF(OR($A78="",$J78=""),"",IF($K78&gt;=$J78,"Concluída",IF($C78="","Em andamento",IF(TODAY()&gt;$C78,"Atrasada","Em andamento"))))</f>
        <v/>
      </c>
      <c r="AA78" s="9">
        <f>IF(OR($A78="",$Y78=""),"",IF($Y78&gt;=1,"Excelente",IF($Y78&gt;=0.3,"Boa",IF($Y78&gt;=0,"Regular","Revisar"))))</f>
        <v/>
      </c>
      <c r="AB78" s="3" t="n"/>
    </row>
    <row r="79">
      <c r="A79" s="2" t="n"/>
      <c r="B79" s="35" t="n"/>
      <c r="C79" s="35" t="n"/>
      <c r="D79" s="2" t="n"/>
      <c r="E79" s="8">
        <f>IF($D79="","",IFERROR(VLOOKUP($D79,'Cadastro_Influenciadores'!$A$2:$K$101,2,FALSE),"Não encontrado"))</f>
        <v/>
      </c>
      <c r="F79" s="9">
        <f>IF($D79="","",IFERROR(VLOOKUP($D79,'Cadastro_Influenciadores'!$A$2:$K$101,5,FALSE),""))</f>
        <v/>
      </c>
      <c r="G79" s="8">
        <f>IF($D79="","",IFERROR(VLOOKUP($D79,'Cadastro_Influenciadores'!$A$2:$K$101,4,FALSE),""))</f>
        <v/>
      </c>
      <c r="H79" s="8">
        <f>IF($D79="","",IFERROR(VLOOKUP($D79,'Cadastro_Influenciadores'!$A$2:$K$101,6,FALSE),""))</f>
        <v/>
      </c>
      <c r="I79" s="10">
        <f>IF($D79="","",IFERROR(VLOOKUP($D79,'Cadastro_Influenciadores'!$A$2:$K$101,7,FALSE),0))</f>
        <v/>
      </c>
      <c r="J79" s="11" t="n"/>
      <c r="K79" s="11" t="n"/>
      <c r="L79" s="12" t="n"/>
      <c r="M79" s="12" t="n"/>
      <c r="N79" s="11" t="n"/>
      <c r="O79" s="11" t="n"/>
      <c r="P79" s="11" t="n"/>
      <c r="Q79" s="11" t="n"/>
      <c r="R79" s="11" t="n"/>
      <c r="S79" s="11" t="n"/>
      <c r="T79" s="12" t="n"/>
      <c r="U79" s="13">
        <f>IF(OR($A79="",$N79=""),"",IFERROR($M79/$N79*1000,0))</f>
        <v/>
      </c>
      <c r="V79" s="14">
        <f>IF(OR($A79="",$O79=""),"",IFERROR($P79/$O79,0))</f>
        <v/>
      </c>
      <c r="W79" s="14">
        <f>IF(OR($A79="",$O79=""),"",IFERROR($Q79/$O79,0))</f>
        <v/>
      </c>
      <c r="X79" s="13">
        <f>IF(OR($A79="",$R79=""),"",IFERROR(($M79+$L79)/$R79,0))</f>
        <v/>
      </c>
      <c r="Y79" s="14">
        <f>IF(OR($A79="",$T79="",$L79="",$M79=""),"",IFERROR(($T79-($L79+$M79))/($L79+$M79),0))</f>
        <v/>
      </c>
      <c r="Z79" s="9">
        <f>IF(OR($A79="",$J79=""),"",IF($K79&gt;=$J79,"Concluída",IF($C79="","Em andamento",IF(TODAY()&gt;$C79,"Atrasada","Em andamento"))))</f>
        <v/>
      </c>
      <c r="AA79" s="9">
        <f>IF(OR($A79="",$Y79=""),"",IF($Y79&gt;=1,"Excelente",IF($Y79&gt;=0.3,"Boa",IF($Y79&gt;=0,"Regular","Revisar"))))</f>
        <v/>
      </c>
      <c r="AB79" s="3" t="n"/>
    </row>
    <row r="80">
      <c r="A80" s="2" t="n"/>
      <c r="B80" s="35" t="n"/>
      <c r="C80" s="35" t="n"/>
      <c r="D80" s="2" t="n"/>
      <c r="E80" s="8">
        <f>IF($D80="","",IFERROR(VLOOKUP($D80,'Cadastro_Influenciadores'!$A$2:$K$101,2,FALSE),"Não encontrado"))</f>
        <v/>
      </c>
      <c r="F80" s="9">
        <f>IF($D80="","",IFERROR(VLOOKUP($D80,'Cadastro_Influenciadores'!$A$2:$K$101,5,FALSE),""))</f>
        <v/>
      </c>
      <c r="G80" s="8">
        <f>IF($D80="","",IFERROR(VLOOKUP($D80,'Cadastro_Influenciadores'!$A$2:$K$101,4,FALSE),""))</f>
        <v/>
      </c>
      <c r="H80" s="8">
        <f>IF($D80="","",IFERROR(VLOOKUP($D80,'Cadastro_Influenciadores'!$A$2:$K$101,6,FALSE),""))</f>
        <v/>
      </c>
      <c r="I80" s="10">
        <f>IF($D80="","",IFERROR(VLOOKUP($D80,'Cadastro_Influenciadores'!$A$2:$K$101,7,FALSE),0))</f>
        <v/>
      </c>
      <c r="J80" s="11" t="n"/>
      <c r="K80" s="11" t="n"/>
      <c r="L80" s="12" t="n"/>
      <c r="M80" s="12" t="n"/>
      <c r="N80" s="11" t="n"/>
      <c r="O80" s="11" t="n"/>
      <c r="P80" s="11" t="n"/>
      <c r="Q80" s="11" t="n"/>
      <c r="R80" s="11" t="n"/>
      <c r="S80" s="11" t="n"/>
      <c r="T80" s="12" t="n"/>
      <c r="U80" s="13">
        <f>IF(OR($A80="",$N80=""),"",IFERROR($M80/$N80*1000,0))</f>
        <v/>
      </c>
      <c r="V80" s="14">
        <f>IF(OR($A80="",$O80=""),"",IFERROR($P80/$O80,0))</f>
        <v/>
      </c>
      <c r="W80" s="14">
        <f>IF(OR($A80="",$O80=""),"",IFERROR($Q80/$O80,0))</f>
        <v/>
      </c>
      <c r="X80" s="13">
        <f>IF(OR($A80="",$R80=""),"",IFERROR(($M80+$L80)/$R80,0))</f>
        <v/>
      </c>
      <c r="Y80" s="14">
        <f>IF(OR($A80="",$T80="",$L80="",$M80=""),"",IFERROR(($T80-($L80+$M80))/($L80+$M80),0))</f>
        <v/>
      </c>
      <c r="Z80" s="9">
        <f>IF(OR($A80="",$J80=""),"",IF($K80&gt;=$J80,"Concluída",IF($C80="","Em andamento",IF(TODAY()&gt;$C80,"Atrasada","Em andamento"))))</f>
        <v/>
      </c>
      <c r="AA80" s="9">
        <f>IF(OR($A80="",$Y80=""),"",IF($Y80&gt;=1,"Excelente",IF($Y80&gt;=0.3,"Boa",IF($Y80&gt;=0,"Regular","Revisar"))))</f>
        <v/>
      </c>
      <c r="AB80" s="3" t="n"/>
    </row>
    <row r="81">
      <c r="A81" s="2" t="n"/>
      <c r="B81" s="35" t="n"/>
      <c r="C81" s="35" t="n"/>
      <c r="D81" s="2" t="n"/>
      <c r="E81" s="8">
        <f>IF($D81="","",IFERROR(VLOOKUP($D81,'Cadastro_Influenciadores'!$A$2:$K$101,2,FALSE),"Não encontrado"))</f>
        <v/>
      </c>
      <c r="F81" s="9">
        <f>IF($D81="","",IFERROR(VLOOKUP($D81,'Cadastro_Influenciadores'!$A$2:$K$101,5,FALSE),""))</f>
        <v/>
      </c>
      <c r="G81" s="8">
        <f>IF($D81="","",IFERROR(VLOOKUP($D81,'Cadastro_Influenciadores'!$A$2:$K$101,4,FALSE),""))</f>
        <v/>
      </c>
      <c r="H81" s="8">
        <f>IF($D81="","",IFERROR(VLOOKUP($D81,'Cadastro_Influenciadores'!$A$2:$K$101,6,FALSE),""))</f>
        <v/>
      </c>
      <c r="I81" s="10">
        <f>IF($D81="","",IFERROR(VLOOKUP($D81,'Cadastro_Influenciadores'!$A$2:$K$101,7,FALSE),0))</f>
        <v/>
      </c>
      <c r="J81" s="11" t="n"/>
      <c r="K81" s="11" t="n"/>
      <c r="L81" s="12" t="n"/>
      <c r="M81" s="12" t="n"/>
      <c r="N81" s="11" t="n"/>
      <c r="O81" s="11" t="n"/>
      <c r="P81" s="11" t="n"/>
      <c r="Q81" s="11" t="n"/>
      <c r="R81" s="11" t="n"/>
      <c r="S81" s="11" t="n"/>
      <c r="T81" s="12" t="n"/>
      <c r="U81" s="13">
        <f>IF(OR($A81="",$N81=""),"",IFERROR($M81/$N81*1000,0))</f>
        <v/>
      </c>
      <c r="V81" s="14">
        <f>IF(OR($A81="",$O81=""),"",IFERROR($P81/$O81,0))</f>
        <v/>
      </c>
      <c r="W81" s="14">
        <f>IF(OR($A81="",$O81=""),"",IFERROR($Q81/$O81,0))</f>
        <v/>
      </c>
      <c r="X81" s="13">
        <f>IF(OR($A81="",$R81=""),"",IFERROR(($M81+$L81)/$R81,0))</f>
        <v/>
      </c>
      <c r="Y81" s="14">
        <f>IF(OR($A81="",$T81="",$L81="",$M81=""),"",IFERROR(($T81-($L81+$M81))/($L81+$M81),0))</f>
        <v/>
      </c>
      <c r="Z81" s="9">
        <f>IF(OR($A81="",$J81=""),"",IF($K81&gt;=$J81,"Concluída",IF($C81="","Em andamento",IF(TODAY()&gt;$C81,"Atrasada","Em andamento"))))</f>
        <v/>
      </c>
      <c r="AA81" s="9">
        <f>IF(OR($A81="",$Y81=""),"",IF($Y81&gt;=1,"Excelente",IF($Y81&gt;=0.3,"Boa",IF($Y81&gt;=0,"Regular","Revisar"))))</f>
        <v/>
      </c>
      <c r="AB81" s="3" t="n"/>
    </row>
    <row r="82">
      <c r="A82" s="2" t="n"/>
      <c r="B82" s="35" t="n"/>
      <c r="C82" s="35" t="n"/>
      <c r="D82" s="2" t="n"/>
      <c r="E82" s="8">
        <f>IF($D82="","",IFERROR(VLOOKUP($D82,'Cadastro_Influenciadores'!$A$2:$K$101,2,FALSE),"Não encontrado"))</f>
        <v/>
      </c>
      <c r="F82" s="9">
        <f>IF($D82="","",IFERROR(VLOOKUP($D82,'Cadastro_Influenciadores'!$A$2:$K$101,5,FALSE),""))</f>
        <v/>
      </c>
      <c r="G82" s="8">
        <f>IF($D82="","",IFERROR(VLOOKUP($D82,'Cadastro_Influenciadores'!$A$2:$K$101,4,FALSE),""))</f>
        <v/>
      </c>
      <c r="H82" s="8">
        <f>IF($D82="","",IFERROR(VLOOKUP($D82,'Cadastro_Influenciadores'!$A$2:$K$101,6,FALSE),""))</f>
        <v/>
      </c>
      <c r="I82" s="10">
        <f>IF($D82="","",IFERROR(VLOOKUP($D82,'Cadastro_Influenciadores'!$A$2:$K$101,7,FALSE),0))</f>
        <v/>
      </c>
      <c r="J82" s="11" t="n"/>
      <c r="K82" s="11" t="n"/>
      <c r="L82" s="12" t="n"/>
      <c r="M82" s="12" t="n"/>
      <c r="N82" s="11" t="n"/>
      <c r="O82" s="11" t="n"/>
      <c r="P82" s="11" t="n"/>
      <c r="Q82" s="11" t="n"/>
      <c r="R82" s="11" t="n"/>
      <c r="S82" s="11" t="n"/>
      <c r="T82" s="12" t="n"/>
      <c r="U82" s="13">
        <f>IF(OR($A82="",$N82=""),"",IFERROR($M82/$N82*1000,0))</f>
        <v/>
      </c>
      <c r="V82" s="14">
        <f>IF(OR($A82="",$O82=""),"",IFERROR($P82/$O82,0))</f>
        <v/>
      </c>
      <c r="W82" s="14">
        <f>IF(OR($A82="",$O82=""),"",IFERROR($Q82/$O82,0))</f>
        <v/>
      </c>
      <c r="X82" s="13">
        <f>IF(OR($A82="",$R82=""),"",IFERROR(($M82+$L82)/$R82,0))</f>
        <v/>
      </c>
      <c r="Y82" s="14">
        <f>IF(OR($A82="",$T82="",$L82="",$M82=""),"",IFERROR(($T82-($L82+$M82))/($L82+$M82),0))</f>
        <v/>
      </c>
      <c r="Z82" s="9">
        <f>IF(OR($A82="",$J82=""),"",IF($K82&gt;=$J82,"Concluída",IF($C82="","Em andamento",IF(TODAY()&gt;$C82,"Atrasada","Em andamento"))))</f>
        <v/>
      </c>
      <c r="AA82" s="9">
        <f>IF(OR($A82="",$Y82=""),"",IF($Y82&gt;=1,"Excelente",IF($Y82&gt;=0.3,"Boa",IF($Y82&gt;=0,"Regular","Revisar"))))</f>
        <v/>
      </c>
      <c r="AB82" s="3" t="n"/>
    </row>
    <row r="83">
      <c r="A83" s="2" t="n"/>
      <c r="B83" s="35" t="n"/>
      <c r="C83" s="35" t="n"/>
      <c r="D83" s="2" t="n"/>
      <c r="E83" s="8">
        <f>IF($D83="","",IFERROR(VLOOKUP($D83,'Cadastro_Influenciadores'!$A$2:$K$101,2,FALSE),"Não encontrado"))</f>
        <v/>
      </c>
      <c r="F83" s="9">
        <f>IF($D83="","",IFERROR(VLOOKUP($D83,'Cadastro_Influenciadores'!$A$2:$K$101,5,FALSE),""))</f>
        <v/>
      </c>
      <c r="G83" s="8">
        <f>IF($D83="","",IFERROR(VLOOKUP($D83,'Cadastro_Influenciadores'!$A$2:$K$101,4,FALSE),""))</f>
        <v/>
      </c>
      <c r="H83" s="8">
        <f>IF($D83="","",IFERROR(VLOOKUP($D83,'Cadastro_Influenciadores'!$A$2:$K$101,6,FALSE),""))</f>
        <v/>
      </c>
      <c r="I83" s="10">
        <f>IF($D83="","",IFERROR(VLOOKUP($D83,'Cadastro_Influenciadores'!$A$2:$K$101,7,FALSE),0))</f>
        <v/>
      </c>
      <c r="J83" s="11" t="n"/>
      <c r="K83" s="11" t="n"/>
      <c r="L83" s="12" t="n"/>
      <c r="M83" s="12" t="n"/>
      <c r="N83" s="11" t="n"/>
      <c r="O83" s="11" t="n"/>
      <c r="P83" s="11" t="n"/>
      <c r="Q83" s="11" t="n"/>
      <c r="R83" s="11" t="n"/>
      <c r="S83" s="11" t="n"/>
      <c r="T83" s="12" t="n"/>
      <c r="U83" s="13">
        <f>IF(OR($A83="",$N83=""),"",IFERROR($M83/$N83*1000,0))</f>
        <v/>
      </c>
      <c r="V83" s="14">
        <f>IF(OR($A83="",$O83=""),"",IFERROR($P83/$O83,0))</f>
        <v/>
      </c>
      <c r="W83" s="14">
        <f>IF(OR($A83="",$O83=""),"",IFERROR($Q83/$O83,0))</f>
        <v/>
      </c>
      <c r="X83" s="13">
        <f>IF(OR($A83="",$R83=""),"",IFERROR(($M83+$L83)/$R83,0))</f>
        <v/>
      </c>
      <c r="Y83" s="14">
        <f>IF(OR($A83="",$T83="",$L83="",$M83=""),"",IFERROR(($T83-($L83+$M83))/($L83+$M83),0))</f>
        <v/>
      </c>
      <c r="Z83" s="9">
        <f>IF(OR($A83="",$J83=""),"",IF($K83&gt;=$J83,"Concluída",IF($C83="","Em andamento",IF(TODAY()&gt;$C83,"Atrasada","Em andamento"))))</f>
        <v/>
      </c>
      <c r="AA83" s="9">
        <f>IF(OR($A83="",$Y83=""),"",IF($Y83&gt;=1,"Excelente",IF($Y83&gt;=0.3,"Boa",IF($Y83&gt;=0,"Regular","Revisar"))))</f>
        <v/>
      </c>
      <c r="AB83" s="3" t="n"/>
    </row>
    <row r="84">
      <c r="A84" s="2" t="n"/>
      <c r="B84" s="35" t="n"/>
      <c r="C84" s="35" t="n"/>
      <c r="D84" s="2" t="n"/>
      <c r="E84" s="8">
        <f>IF($D84="","",IFERROR(VLOOKUP($D84,'Cadastro_Influenciadores'!$A$2:$K$101,2,FALSE),"Não encontrado"))</f>
        <v/>
      </c>
      <c r="F84" s="9">
        <f>IF($D84="","",IFERROR(VLOOKUP($D84,'Cadastro_Influenciadores'!$A$2:$K$101,5,FALSE),""))</f>
        <v/>
      </c>
      <c r="G84" s="8">
        <f>IF($D84="","",IFERROR(VLOOKUP($D84,'Cadastro_Influenciadores'!$A$2:$K$101,4,FALSE),""))</f>
        <v/>
      </c>
      <c r="H84" s="8">
        <f>IF($D84="","",IFERROR(VLOOKUP($D84,'Cadastro_Influenciadores'!$A$2:$K$101,6,FALSE),""))</f>
        <v/>
      </c>
      <c r="I84" s="10">
        <f>IF($D84="","",IFERROR(VLOOKUP($D84,'Cadastro_Influenciadores'!$A$2:$K$101,7,FALSE),0))</f>
        <v/>
      </c>
      <c r="J84" s="11" t="n"/>
      <c r="K84" s="11" t="n"/>
      <c r="L84" s="12" t="n"/>
      <c r="M84" s="12" t="n"/>
      <c r="N84" s="11" t="n"/>
      <c r="O84" s="11" t="n"/>
      <c r="P84" s="11" t="n"/>
      <c r="Q84" s="11" t="n"/>
      <c r="R84" s="11" t="n"/>
      <c r="S84" s="11" t="n"/>
      <c r="T84" s="12" t="n"/>
      <c r="U84" s="13">
        <f>IF(OR($A84="",$N84=""),"",IFERROR($M84/$N84*1000,0))</f>
        <v/>
      </c>
      <c r="V84" s="14">
        <f>IF(OR($A84="",$O84=""),"",IFERROR($P84/$O84,0))</f>
        <v/>
      </c>
      <c r="W84" s="14">
        <f>IF(OR($A84="",$O84=""),"",IFERROR($Q84/$O84,0))</f>
        <v/>
      </c>
      <c r="X84" s="13">
        <f>IF(OR($A84="",$R84=""),"",IFERROR(($M84+$L84)/$R84,0))</f>
        <v/>
      </c>
      <c r="Y84" s="14">
        <f>IF(OR($A84="",$T84="",$L84="",$M84=""),"",IFERROR(($T84-($L84+$M84))/($L84+$M84),0))</f>
        <v/>
      </c>
      <c r="Z84" s="9">
        <f>IF(OR($A84="",$J84=""),"",IF($K84&gt;=$J84,"Concluída",IF($C84="","Em andamento",IF(TODAY()&gt;$C84,"Atrasada","Em andamento"))))</f>
        <v/>
      </c>
      <c r="AA84" s="9">
        <f>IF(OR($A84="",$Y84=""),"",IF($Y84&gt;=1,"Excelente",IF($Y84&gt;=0.3,"Boa",IF($Y84&gt;=0,"Regular","Revisar"))))</f>
        <v/>
      </c>
      <c r="AB84" s="3" t="n"/>
    </row>
    <row r="85">
      <c r="A85" s="2" t="n"/>
      <c r="B85" s="35" t="n"/>
      <c r="C85" s="35" t="n"/>
      <c r="D85" s="2" t="n"/>
      <c r="E85" s="8">
        <f>IF($D85="","",IFERROR(VLOOKUP($D85,'Cadastro_Influenciadores'!$A$2:$K$101,2,FALSE),"Não encontrado"))</f>
        <v/>
      </c>
      <c r="F85" s="9">
        <f>IF($D85="","",IFERROR(VLOOKUP($D85,'Cadastro_Influenciadores'!$A$2:$K$101,5,FALSE),""))</f>
        <v/>
      </c>
      <c r="G85" s="8">
        <f>IF($D85="","",IFERROR(VLOOKUP($D85,'Cadastro_Influenciadores'!$A$2:$K$101,4,FALSE),""))</f>
        <v/>
      </c>
      <c r="H85" s="8">
        <f>IF($D85="","",IFERROR(VLOOKUP($D85,'Cadastro_Influenciadores'!$A$2:$K$101,6,FALSE),""))</f>
        <v/>
      </c>
      <c r="I85" s="10">
        <f>IF($D85="","",IFERROR(VLOOKUP($D85,'Cadastro_Influenciadores'!$A$2:$K$101,7,FALSE),0))</f>
        <v/>
      </c>
      <c r="J85" s="11" t="n"/>
      <c r="K85" s="11" t="n"/>
      <c r="L85" s="12" t="n"/>
      <c r="M85" s="12" t="n"/>
      <c r="N85" s="11" t="n"/>
      <c r="O85" s="11" t="n"/>
      <c r="P85" s="11" t="n"/>
      <c r="Q85" s="11" t="n"/>
      <c r="R85" s="11" t="n"/>
      <c r="S85" s="11" t="n"/>
      <c r="T85" s="12" t="n"/>
      <c r="U85" s="13">
        <f>IF(OR($A85="",$N85=""),"",IFERROR($M85/$N85*1000,0))</f>
        <v/>
      </c>
      <c r="V85" s="14">
        <f>IF(OR($A85="",$O85=""),"",IFERROR($P85/$O85,0))</f>
        <v/>
      </c>
      <c r="W85" s="14">
        <f>IF(OR($A85="",$O85=""),"",IFERROR($Q85/$O85,0))</f>
        <v/>
      </c>
      <c r="X85" s="13">
        <f>IF(OR($A85="",$R85=""),"",IFERROR(($M85+$L85)/$R85,0))</f>
        <v/>
      </c>
      <c r="Y85" s="14">
        <f>IF(OR($A85="",$T85="",$L85="",$M85=""),"",IFERROR(($T85-($L85+$M85))/($L85+$M85),0))</f>
        <v/>
      </c>
      <c r="Z85" s="9">
        <f>IF(OR($A85="",$J85=""),"",IF($K85&gt;=$J85,"Concluída",IF($C85="","Em andamento",IF(TODAY()&gt;$C85,"Atrasada","Em andamento"))))</f>
        <v/>
      </c>
      <c r="AA85" s="9">
        <f>IF(OR($A85="",$Y85=""),"",IF($Y85&gt;=1,"Excelente",IF($Y85&gt;=0.3,"Boa",IF($Y85&gt;=0,"Regular","Revisar"))))</f>
        <v/>
      </c>
      <c r="AB85" s="3" t="n"/>
    </row>
    <row r="86">
      <c r="A86" s="2" t="n"/>
      <c r="B86" s="35" t="n"/>
      <c r="C86" s="35" t="n"/>
      <c r="D86" s="2" t="n"/>
      <c r="E86" s="8">
        <f>IF($D86="","",IFERROR(VLOOKUP($D86,'Cadastro_Influenciadores'!$A$2:$K$101,2,FALSE),"Não encontrado"))</f>
        <v/>
      </c>
      <c r="F86" s="9">
        <f>IF($D86="","",IFERROR(VLOOKUP($D86,'Cadastro_Influenciadores'!$A$2:$K$101,5,FALSE),""))</f>
        <v/>
      </c>
      <c r="G86" s="8">
        <f>IF($D86="","",IFERROR(VLOOKUP($D86,'Cadastro_Influenciadores'!$A$2:$K$101,4,FALSE),""))</f>
        <v/>
      </c>
      <c r="H86" s="8">
        <f>IF($D86="","",IFERROR(VLOOKUP($D86,'Cadastro_Influenciadores'!$A$2:$K$101,6,FALSE),""))</f>
        <v/>
      </c>
      <c r="I86" s="10">
        <f>IF($D86="","",IFERROR(VLOOKUP($D86,'Cadastro_Influenciadores'!$A$2:$K$101,7,FALSE),0))</f>
        <v/>
      </c>
      <c r="J86" s="11" t="n"/>
      <c r="K86" s="11" t="n"/>
      <c r="L86" s="12" t="n"/>
      <c r="M86" s="12" t="n"/>
      <c r="N86" s="11" t="n"/>
      <c r="O86" s="11" t="n"/>
      <c r="P86" s="11" t="n"/>
      <c r="Q86" s="11" t="n"/>
      <c r="R86" s="11" t="n"/>
      <c r="S86" s="11" t="n"/>
      <c r="T86" s="12" t="n"/>
      <c r="U86" s="13">
        <f>IF(OR($A86="",$N86=""),"",IFERROR($M86/$N86*1000,0))</f>
        <v/>
      </c>
      <c r="V86" s="14">
        <f>IF(OR($A86="",$O86=""),"",IFERROR($P86/$O86,0))</f>
        <v/>
      </c>
      <c r="W86" s="14">
        <f>IF(OR($A86="",$O86=""),"",IFERROR($Q86/$O86,0))</f>
        <v/>
      </c>
      <c r="X86" s="13">
        <f>IF(OR($A86="",$R86=""),"",IFERROR(($M86+$L86)/$R86,0))</f>
        <v/>
      </c>
      <c r="Y86" s="14">
        <f>IF(OR($A86="",$T86="",$L86="",$M86=""),"",IFERROR(($T86-($L86+$M86))/($L86+$M86),0))</f>
        <v/>
      </c>
      <c r="Z86" s="9">
        <f>IF(OR($A86="",$J86=""),"",IF($K86&gt;=$J86,"Concluída",IF($C86="","Em andamento",IF(TODAY()&gt;$C86,"Atrasada","Em andamento"))))</f>
        <v/>
      </c>
      <c r="AA86" s="9">
        <f>IF(OR($A86="",$Y86=""),"",IF($Y86&gt;=1,"Excelente",IF($Y86&gt;=0.3,"Boa",IF($Y86&gt;=0,"Regular","Revisar"))))</f>
        <v/>
      </c>
      <c r="AB86" s="3" t="n"/>
    </row>
    <row r="87">
      <c r="A87" s="2" t="n"/>
      <c r="B87" s="35" t="n"/>
      <c r="C87" s="35" t="n"/>
      <c r="D87" s="2" t="n"/>
      <c r="E87" s="8">
        <f>IF($D87="","",IFERROR(VLOOKUP($D87,'Cadastro_Influenciadores'!$A$2:$K$101,2,FALSE),"Não encontrado"))</f>
        <v/>
      </c>
      <c r="F87" s="9">
        <f>IF($D87="","",IFERROR(VLOOKUP($D87,'Cadastro_Influenciadores'!$A$2:$K$101,5,FALSE),""))</f>
        <v/>
      </c>
      <c r="G87" s="8">
        <f>IF($D87="","",IFERROR(VLOOKUP($D87,'Cadastro_Influenciadores'!$A$2:$K$101,4,FALSE),""))</f>
        <v/>
      </c>
      <c r="H87" s="8">
        <f>IF($D87="","",IFERROR(VLOOKUP($D87,'Cadastro_Influenciadores'!$A$2:$K$101,6,FALSE),""))</f>
        <v/>
      </c>
      <c r="I87" s="10">
        <f>IF($D87="","",IFERROR(VLOOKUP($D87,'Cadastro_Influenciadores'!$A$2:$K$101,7,FALSE),0))</f>
        <v/>
      </c>
      <c r="J87" s="11" t="n"/>
      <c r="K87" s="11" t="n"/>
      <c r="L87" s="12" t="n"/>
      <c r="M87" s="12" t="n"/>
      <c r="N87" s="11" t="n"/>
      <c r="O87" s="11" t="n"/>
      <c r="P87" s="11" t="n"/>
      <c r="Q87" s="11" t="n"/>
      <c r="R87" s="11" t="n"/>
      <c r="S87" s="11" t="n"/>
      <c r="T87" s="12" t="n"/>
      <c r="U87" s="13">
        <f>IF(OR($A87="",$N87=""),"",IFERROR($M87/$N87*1000,0))</f>
        <v/>
      </c>
      <c r="V87" s="14">
        <f>IF(OR($A87="",$O87=""),"",IFERROR($P87/$O87,0))</f>
        <v/>
      </c>
      <c r="W87" s="14">
        <f>IF(OR($A87="",$O87=""),"",IFERROR($Q87/$O87,0))</f>
        <v/>
      </c>
      <c r="X87" s="13">
        <f>IF(OR($A87="",$R87=""),"",IFERROR(($M87+$L87)/$R87,0))</f>
        <v/>
      </c>
      <c r="Y87" s="14">
        <f>IF(OR($A87="",$T87="",$L87="",$M87=""),"",IFERROR(($T87-($L87+$M87))/($L87+$M87),0))</f>
        <v/>
      </c>
      <c r="Z87" s="9">
        <f>IF(OR($A87="",$J87=""),"",IF($K87&gt;=$J87,"Concluída",IF($C87="","Em andamento",IF(TODAY()&gt;$C87,"Atrasada","Em andamento"))))</f>
        <v/>
      </c>
      <c r="AA87" s="9">
        <f>IF(OR($A87="",$Y87=""),"",IF($Y87&gt;=1,"Excelente",IF($Y87&gt;=0.3,"Boa",IF($Y87&gt;=0,"Regular","Revisar"))))</f>
        <v/>
      </c>
      <c r="AB87" s="3" t="n"/>
    </row>
    <row r="88">
      <c r="A88" s="2" t="n"/>
      <c r="B88" s="35" t="n"/>
      <c r="C88" s="35" t="n"/>
      <c r="D88" s="2" t="n"/>
      <c r="E88" s="8">
        <f>IF($D88="","",IFERROR(VLOOKUP($D88,'Cadastro_Influenciadores'!$A$2:$K$101,2,FALSE),"Não encontrado"))</f>
        <v/>
      </c>
      <c r="F88" s="9">
        <f>IF($D88="","",IFERROR(VLOOKUP($D88,'Cadastro_Influenciadores'!$A$2:$K$101,5,FALSE),""))</f>
        <v/>
      </c>
      <c r="G88" s="8">
        <f>IF($D88="","",IFERROR(VLOOKUP($D88,'Cadastro_Influenciadores'!$A$2:$K$101,4,FALSE),""))</f>
        <v/>
      </c>
      <c r="H88" s="8">
        <f>IF($D88="","",IFERROR(VLOOKUP($D88,'Cadastro_Influenciadores'!$A$2:$K$101,6,FALSE),""))</f>
        <v/>
      </c>
      <c r="I88" s="10">
        <f>IF($D88="","",IFERROR(VLOOKUP($D88,'Cadastro_Influenciadores'!$A$2:$K$101,7,FALSE),0))</f>
        <v/>
      </c>
      <c r="J88" s="11" t="n"/>
      <c r="K88" s="11" t="n"/>
      <c r="L88" s="12" t="n"/>
      <c r="M88" s="12" t="n"/>
      <c r="N88" s="11" t="n"/>
      <c r="O88" s="11" t="n"/>
      <c r="P88" s="11" t="n"/>
      <c r="Q88" s="11" t="n"/>
      <c r="R88" s="11" t="n"/>
      <c r="S88" s="11" t="n"/>
      <c r="T88" s="12" t="n"/>
      <c r="U88" s="13">
        <f>IF(OR($A88="",$N88=""),"",IFERROR($M88/$N88*1000,0))</f>
        <v/>
      </c>
      <c r="V88" s="14">
        <f>IF(OR($A88="",$O88=""),"",IFERROR($P88/$O88,0))</f>
        <v/>
      </c>
      <c r="W88" s="14">
        <f>IF(OR($A88="",$O88=""),"",IFERROR($Q88/$O88,0))</f>
        <v/>
      </c>
      <c r="X88" s="13">
        <f>IF(OR($A88="",$R88=""),"",IFERROR(($M88+$L88)/$R88,0))</f>
        <v/>
      </c>
      <c r="Y88" s="14">
        <f>IF(OR($A88="",$T88="",$L88="",$M88=""),"",IFERROR(($T88-($L88+$M88))/($L88+$M88),0))</f>
        <v/>
      </c>
      <c r="Z88" s="9">
        <f>IF(OR($A88="",$J88=""),"",IF($K88&gt;=$J88,"Concluída",IF($C88="","Em andamento",IF(TODAY()&gt;$C88,"Atrasada","Em andamento"))))</f>
        <v/>
      </c>
      <c r="AA88" s="9">
        <f>IF(OR($A88="",$Y88=""),"",IF($Y88&gt;=1,"Excelente",IF($Y88&gt;=0.3,"Boa",IF($Y88&gt;=0,"Regular","Revisar"))))</f>
        <v/>
      </c>
      <c r="AB88" s="3" t="n"/>
    </row>
    <row r="89">
      <c r="A89" s="2" t="n"/>
      <c r="B89" s="35" t="n"/>
      <c r="C89" s="35" t="n"/>
      <c r="D89" s="2" t="n"/>
      <c r="E89" s="8">
        <f>IF($D89="","",IFERROR(VLOOKUP($D89,'Cadastro_Influenciadores'!$A$2:$K$101,2,FALSE),"Não encontrado"))</f>
        <v/>
      </c>
      <c r="F89" s="9">
        <f>IF($D89="","",IFERROR(VLOOKUP($D89,'Cadastro_Influenciadores'!$A$2:$K$101,5,FALSE),""))</f>
        <v/>
      </c>
      <c r="G89" s="8">
        <f>IF($D89="","",IFERROR(VLOOKUP($D89,'Cadastro_Influenciadores'!$A$2:$K$101,4,FALSE),""))</f>
        <v/>
      </c>
      <c r="H89" s="8">
        <f>IF($D89="","",IFERROR(VLOOKUP($D89,'Cadastro_Influenciadores'!$A$2:$K$101,6,FALSE),""))</f>
        <v/>
      </c>
      <c r="I89" s="10">
        <f>IF($D89="","",IFERROR(VLOOKUP($D89,'Cadastro_Influenciadores'!$A$2:$K$101,7,FALSE),0))</f>
        <v/>
      </c>
      <c r="J89" s="11" t="n"/>
      <c r="K89" s="11" t="n"/>
      <c r="L89" s="12" t="n"/>
      <c r="M89" s="12" t="n"/>
      <c r="N89" s="11" t="n"/>
      <c r="O89" s="11" t="n"/>
      <c r="P89" s="11" t="n"/>
      <c r="Q89" s="11" t="n"/>
      <c r="R89" s="11" t="n"/>
      <c r="S89" s="11" t="n"/>
      <c r="T89" s="12" t="n"/>
      <c r="U89" s="13">
        <f>IF(OR($A89="",$N89=""),"",IFERROR($M89/$N89*1000,0))</f>
        <v/>
      </c>
      <c r="V89" s="14">
        <f>IF(OR($A89="",$O89=""),"",IFERROR($P89/$O89,0))</f>
        <v/>
      </c>
      <c r="W89" s="14">
        <f>IF(OR($A89="",$O89=""),"",IFERROR($Q89/$O89,0))</f>
        <v/>
      </c>
      <c r="X89" s="13">
        <f>IF(OR($A89="",$R89=""),"",IFERROR(($M89+$L89)/$R89,0))</f>
        <v/>
      </c>
      <c r="Y89" s="14">
        <f>IF(OR($A89="",$T89="",$L89="",$M89=""),"",IFERROR(($T89-($L89+$M89))/($L89+$M89),0))</f>
        <v/>
      </c>
      <c r="Z89" s="9">
        <f>IF(OR($A89="",$J89=""),"",IF($K89&gt;=$J89,"Concluída",IF($C89="","Em andamento",IF(TODAY()&gt;$C89,"Atrasada","Em andamento"))))</f>
        <v/>
      </c>
      <c r="AA89" s="9">
        <f>IF(OR($A89="",$Y89=""),"",IF($Y89&gt;=1,"Excelente",IF($Y89&gt;=0.3,"Boa",IF($Y89&gt;=0,"Regular","Revisar"))))</f>
        <v/>
      </c>
      <c r="AB89" s="3" t="n"/>
    </row>
    <row r="90">
      <c r="A90" s="2" t="n"/>
      <c r="B90" s="35" t="n"/>
      <c r="C90" s="35" t="n"/>
      <c r="D90" s="2" t="n"/>
      <c r="E90" s="8">
        <f>IF($D90="","",IFERROR(VLOOKUP($D90,'Cadastro_Influenciadores'!$A$2:$K$101,2,FALSE),"Não encontrado"))</f>
        <v/>
      </c>
      <c r="F90" s="9">
        <f>IF($D90="","",IFERROR(VLOOKUP($D90,'Cadastro_Influenciadores'!$A$2:$K$101,5,FALSE),""))</f>
        <v/>
      </c>
      <c r="G90" s="8">
        <f>IF($D90="","",IFERROR(VLOOKUP($D90,'Cadastro_Influenciadores'!$A$2:$K$101,4,FALSE),""))</f>
        <v/>
      </c>
      <c r="H90" s="8">
        <f>IF($D90="","",IFERROR(VLOOKUP($D90,'Cadastro_Influenciadores'!$A$2:$K$101,6,FALSE),""))</f>
        <v/>
      </c>
      <c r="I90" s="10">
        <f>IF($D90="","",IFERROR(VLOOKUP($D90,'Cadastro_Influenciadores'!$A$2:$K$101,7,FALSE),0))</f>
        <v/>
      </c>
      <c r="J90" s="11" t="n"/>
      <c r="K90" s="11" t="n"/>
      <c r="L90" s="12" t="n"/>
      <c r="M90" s="12" t="n"/>
      <c r="N90" s="11" t="n"/>
      <c r="O90" s="11" t="n"/>
      <c r="P90" s="11" t="n"/>
      <c r="Q90" s="11" t="n"/>
      <c r="R90" s="11" t="n"/>
      <c r="S90" s="11" t="n"/>
      <c r="T90" s="12" t="n"/>
      <c r="U90" s="13">
        <f>IF(OR($A90="",$N90=""),"",IFERROR($M90/$N90*1000,0))</f>
        <v/>
      </c>
      <c r="V90" s="14">
        <f>IF(OR($A90="",$O90=""),"",IFERROR($P90/$O90,0))</f>
        <v/>
      </c>
      <c r="W90" s="14">
        <f>IF(OR($A90="",$O90=""),"",IFERROR($Q90/$O90,0))</f>
        <v/>
      </c>
      <c r="X90" s="13">
        <f>IF(OR($A90="",$R90=""),"",IFERROR(($M90+$L90)/$R90,0))</f>
        <v/>
      </c>
      <c r="Y90" s="14">
        <f>IF(OR($A90="",$T90="",$L90="",$M90=""),"",IFERROR(($T90-($L90+$M90))/($L90+$M90),0))</f>
        <v/>
      </c>
      <c r="Z90" s="9">
        <f>IF(OR($A90="",$J90=""),"",IF($K90&gt;=$J90,"Concluída",IF($C90="","Em andamento",IF(TODAY()&gt;$C90,"Atrasada","Em andamento"))))</f>
        <v/>
      </c>
      <c r="AA90" s="9">
        <f>IF(OR($A90="",$Y90=""),"",IF($Y90&gt;=1,"Excelente",IF($Y90&gt;=0.3,"Boa",IF($Y90&gt;=0,"Regular","Revisar"))))</f>
        <v/>
      </c>
      <c r="AB90" s="3" t="n"/>
    </row>
    <row r="91">
      <c r="A91" s="2" t="n"/>
      <c r="B91" s="35" t="n"/>
      <c r="C91" s="35" t="n"/>
      <c r="D91" s="2" t="n"/>
      <c r="E91" s="8">
        <f>IF($D91="","",IFERROR(VLOOKUP($D91,'Cadastro_Influenciadores'!$A$2:$K$101,2,FALSE),"Não encontrado"))</f>
        <v/>
      </c>
      <c r="F91" s="9">
        <f>IF($D91="","",IFERROR(VLOOKUP($D91,'Cadastro_Influenciadores'!$A$2:$K$101,5,FALSE),""))</f>
        <v/>
      </c>
      <c r="G91" s="8">
        <f>IF($D91="","",IFERROR(VLOOKUP($D91,'Cadastro_Influenciadores'!$A$2:$K$101,4,FALSE),""))</f>
        <v/>
      </c>
      <c r="H91" s="8">
        <f>IF($D91="","",IFERROR(VLOOKUP($D91,'Cadastro_Influenciadores'!$A$2:$K$101,6,FALSE),""))</f>
        <v/>
      </c>
      <c r="I91" s="10">
        <f>IF($D91="","",IFERROR(VLOOKUP($D91,'Cadastro_Influenciadores'!$A$2:$K$101,7,FALSE),0))</f>
        <v/>
      </c>
      <c r="J91" s="11" t="n"/>
      <c r="K91" s="11" t="n"/>
      <c r="L91" s="12" t="n"/>
      <c r="M91" s="12" t="n"/>
      <c r="N91" s="11" t="n"/>
      <c r="O91" s="11" t="n"/>
      <c r="P91" s="11" t="n"/>
      <c r="Q91" s="11" t="n"/>
      <c r="R91" s="11" t="n"/>
      <c r="S91" s="11" t="n"/>
      <c r="T91" s="12" t="n"/>
      <c r="U91" s="13">
        <f>IF(OR($A91="",$N91=""),"",IFERROR($M91/$N91*1000,0))</f>
        <v/>
      </c>
      <c r="V91" s="14">
        <f>IF(OR($A91="",$O91=""),"",IFERROR($P91/$O91,0))</f>
        <v/>
      </c>
      <c r="W91" s="14">
        <f>IF(OR($A91="",$O91=""),"",IFERROR($Q91/$O91,0))</f>
        <v/>
      </c>
      <c r="X91" s="13">
        <f>IF(OR($A91="",$R91=""),"",IFERROR(($M91+$L91)/$R91,0))</f>
        <v/>
      </c>
      <c r="Y91" s="14">
        <f>IF(OR($A91="",$T91="",$L91="",$M91=""),"",IFERROR(($T91-($L91+$M91))/($L91+$M91),0))</f>
        <v/>
      </c>
      <c r="Z91" s="9">
        <f>IF(OR($A91="",$J91=""),"",IF($K91&gt;=$J91,"Concluída",IF($C91="","Em andamento",IF(TODAY()&gt;$C91,"Atrasada","Em andamento"))))</f>
        <v/>
      </c>
      <c r="AA91" s="9">
        <f>IF(OR($A91="",$Y91=""),"",IF($Y91&gt;=1,"Excelente",IF($Y91&gt;=0.3,"Boa",IF($Y91&gt;=0,"Regular","Revisar"))))</f>
        <v/>
      </c>
      <c r="AB91" s="3" t="n"/>
    </row>
    <row r="92">
      <c r="A92" s="2" t="n"/>
      <c r="B92" s="35" t="n"/>
      <c r="C92" s="35" t="n"/>
      <c r="D92" s="2" t="n"/>
      <c r="E92" s="8">
        <f>IF($D92="","",IFERROR(VLOOKUP($D92,'Cadastro_Influenciadores'!$A$2:$K$101,2,FALSE),"Não encontrado"))</f>
        <v/>
      </c>
      <c r="F92" s="9">
        <f>IF($D92="","",IFERROR(VLOOKUP($D92,'Cadastro_Influenciadores'!$A$2:$K$101,5,FALSE),""))</f>
        <v/>
      </c>
      <c r="G92" s="8">
        <f>IF($D92="","",IFERROR(VLOOKUP($D92,'Cadastro_Influenciadores'!$A$2:$K$101,4,FALSE),""))</f>
        <v/>
      </c>
      <c r="H92" s="8">
        <f>IF($D92="","",IFERROR(VLOOKUP($D92,'Cadastro_Influenciadores'!$A$2:$K$101,6,FALSE),""))</f>
        <v/>
      </c>
      <c r="I92" s="10">
        <f>IF($D92="","",IFERROR(VLOOKUP($D92,'Cadastro_Influenciadores'!$A$2:$K$101,7,FALSE),0))</f>
        <v/>
      </c>
      <c r="J92" s="11" t="n"/>
      <c r="K92" s="11" t="n"/>
      <c r="L92" s="12" t="n"/>
      <c r="M92" s="12" t="n"/>
      <c r="N92" s="11" t="n"/>
      <c r="O92" s="11" t="n"/>
      <c r="P92" s="11" t="n"/>
      <c r="Q92" s="11" t="n"/>
      <c r="R92" s="11" t="n"/>
      <c r="S92" s="11" t="n"/>
      <c r="T92" s="12" t="n"/>
      <c r="U92" s="13">
        <f>IF(OR($A92="",$N92=""),"",IFERROR($M92/$N92*1000,0))</f>
        <v/>
      </c>
      <c r="V92" s="14">
        <f>IF(OR($A92="",$O92=""),"",IFERROR($P92/$O92,0))</f>
        <v/>
      </c>
      <c r="W92" s="14">
        <f>IF(OR($A92="",$O92=""),"",IFERROR($Q92/$O92,0))</f>
        <v/>
      </c>
      <c r="X92" s="13">
        <f>IF(OR($A92="",$R92=""),"",IFERROR(($M92+$L92)/$R92,0))</f>
        <v/>
      </c>
      <c r="Y92" s="14">
        <f>IF(OR($A92="",$T92="",$L92="",$M92=""),"",IFERROR(($T92-($L92+$M92))/($L92+$M92),0))</f>
        <v/>
      </c>
      <c r="Z92" s="9">
        <f>IF(OR($A92="",$J92=""),"",IF($K92&gt;=$J92,"Concluída",IF($C92="","Em andamento",IF(TODAY()&gt;$C92,"Atrasada","Em andamento"))))</f>
        <v/>
      </c>
      <c r="AA92" s="9">
        <f>IF(OR($A92="",$Y92=""),"",IF($Y92&gt;=1,"Excelente",IF($Y92&gt;=0.3,"Boa",IF($Y92&gt;=0,"Regular","Revisar"))))</f>
        <v/>
      </c>
      <c r="AB92" s="3" t="n"/>
    </row>
    <row r="93">
      <c r="A93" s="2" t="n"/>
      <c r="B93" s="35" t="n"/>
      <c r="C93" s="35" t="n"/>
      <c r="D93" s="2" t="n"/>
      <c r="E93" s="8">
        <f>IF($D93="","",IFERROR(VLOOKUP($D93,'Cadastro_Influenciadores'!$A$2:$K$101,2,FALSE),"Não encontrado"))</f>
        <v/>
      </c>
      <c r="F93" s="9">
        <f>IF($D93="","",IFERROR(VLOOKUP($D93,'Cadastro_Influenciadores'!$A$2:$K$101,5,FALSE),""))</f>
        <v/>
      </c>
      <c r="G93" s="8">
        <f>IF($D93="","",IFERROR(VLOOKUP($D93,'Cadastro_Influenciadores'!$A$2:$K$101,4,FALSE),""))</f>
        <v/>
      </c>
      <c r="H93" s="8">
        <f>IF($D93="","",IFERROR(VLOOKUP($D93,'Cadastro_Influenciadores'!$A$2:$K$101,6,FALSE),""))</f>
        <v/>
      </c>
      <c r="I93" s="10">
        <f>IF($D93="","",IFERROR(VLOOKUP($D93,'Cadastro_Influenciadores'!$A$2:$K$101,7,FALSE),0))</f>
        <v/>
      </c>
      <c r="J93" s="11" t="n"/>
      <c r="K93" s="11" t="n"/>
      <c r="L93" s="12" t="n"/>
      <c r="M93" s="12" t="n"/>
      <c r="N93" s="11" t="n"/>
      <c r="O93" s="11" t="n"/>
      <c r="P93" s="11" t="n"/>
      <c r="Q93" s="11" t="n"/>
      <c r="R93" s="11" t="n"/>
      <c r="S93" s="11" t="n"/>
      <c r="T93" s="12" t="n"/>
      <c r="U93" s="13">
        <f>IF(OR($A93="",$N93=""),"",IFERROR($M93/$N93*1000,0))</f>
        <v/>
      </c>
      <c r="V93" s="14">
        <f>IF(OR($A93="",$O93=""),"",IFERROR($P93/$O93,0))</f>
        <v/>
      </c>
      <c r="W93" s="14">
        <f>IF(OR($A93="",$O93=""),"",IFERROR($Q93/$O93,0))</f>
        <v/>
      </c>
      <c r="X93" s="13">
        <f>IF(OR($A93="",$R93=""),"",IFERROR(($M93+$L93)/$R93,0))</f>
        <v/>
      </c>
      <c r="Y93" s="14">
        <f>IF(OR($A93="",$T93="",$L93="",$M93=""),"",IFERROR(($T93-($L93+$M93))/($L93+$M93),0))</f>
        <v/>
      </c>
      <c r="Z93" s="9">
        <f>IF(OR($A93="",$J93=""),"",IF($K93&gt;=$J93,"Concluída",IF($C93="","Em andamento",IF(TODAY()&gt;$C93,"Atrasada","Em andamento"))))</f>
        <v/>
      </c>
      <c r="AA93" s="9">
        <f>IF(OR($A93="",$Y93=""),"",IF($Y93&gt;=1,"Excelente",IF($Y93&gt;=0.3,"Boa",IF($Y93&gt;=0,"Regular","Revisar"))))</f>
        <v/>
      </c>
      <c r="AB93" s="3" t="n"/>
    </row>
    <row r="94">
      <c r="A94" s="2" t="n"/>
      <c r="B94" s="35" t="n"/>
      <c r="C94" s="35" t="n"/>
      <c r="D94" s="2" t="n"/>
      <c r="E94" s="8">
        <f>IF($D94="","",IFERROR(VLOOKUP($D94,'Cadastro_Influenciadores'!$A$2:$K$101,2,FALSE),"Não encontrado"))</f>
        <v/>
      </c>
      <c r="F94" s="9">
        <f>IF($D94="","",IFERROR(VLOOKUP($D94,'Cadastro_Influenciadores'!$A$2:$K$101,5,FALSE),""))</f>
        <v/>
      </c>
      <c r="G94" s="8">
        <f>IF($D94="","",IFERROR(VLOOKUP($D94,'Cadastro_Influenciadores'!$A$2:$K$101,4,FALSE),""))</f>
        <v/>
      </c>
      <c r="H94" s="8">
        <f>IF($D94="","",IFERROR(VLOOKUP($D94,'Cadastro_Influenciadores'!$A$2:$K$101,6,FALSE),""))</f>
        <v/>
      </c>
      <c r="I94" s="10">
        <f>IF($D94="","",IFERROR(VLOOKUP($D94,'Cadastro_Influenciadores'!$A$2:$K$101,7,FALSE),0))</f>
        <v/>
      </c>
      <c r="J94" s="11" t="n"/>
      <c r="K94" s="11" t="n"/>
      <c r="L94" s="12" t="n"/>
      <c r="M94" s="12" t="n"/>
      <c r="N94" s="11" t="n"/>
      <c r="O94" s="11" t="n"/>
      <c r="P94" s="11" t="n"/>
      <c r="Q94" s="11" t="n"/>
      <c r="R94" s="11" t="n"/>
      <c r="S94" s="11" t="n"/>
      <c r="T94" s="12" t="n"/>
      <c r="U94" s="13">
        <f>IF(OR($A94="",$N94=""),"",IFERROR($M94/$N94*1000,0))</f>
        <v/>
      </c>
      <c r="V94" s="14">
        <f>IF(OR($A94="",$O94=""),"",IFERROR($P94/$O94,0))</f>
        <v/>
      </c>
      <c r="W94" s="14">
        <f>IF(OR($A94="",$O94=""),"",IFERROR($Q94/$O94,0))</f>
        <v/>
      </c>
      <c r="X94" s="13">
        <f>IF(OR($A94="",$R94=""),"",IFERROR(($M94+$L94)/$R94,0))</f>
        <v/>
      </c>
      <c r="Y94" s="14">
        <f>IF(OR($A94="",$T94="",$L94="",$M94=""),"",IFERROR(($T94-($L94+$M94))/($L94+$M94),0))</f>
        <v/>
      </c>
      <c r="Z94" s="9">
        <f>IF(OR($A94="",$J94=""),"",IF($K94&gt;=$J94,"Concluída",IF($C94="","Em andamento",IF(TODAY()&gt;$C94,"Atrasada","Em andamento"))))</f>
        <v/>
      </c>
      <c r="AA94" s="9">
        <f>IF(OR($A94="",$Y94=""),"",IF($Y94&gt;=1,"Excelente",IF($Y94&gt;=0.3,"Boa",IF($Y94&gt;=0,"Regular","Revisar"))))</f>
        <v/>
      </c>
      <c r="AB94" s="3" t="n"/>
    </row>
    <row r="95">
      <c r="A95" s="2" t="n"/>
      <c r="B95" s="35" t="n"/>
      <c r="C95" s="35" t="n"/>
      <c r="D95" s="2" t="n"/>
      <c r="E95" s="8">
        <f>IF($D95="","",IFERROR(VLOOKUP($D95,'Cadastro_Influenciadores'!$A$2:$K$101,2,FALSE),"Não encontrado"))</f>
        <v/>
      </c>
      <c r="F95" s="9">
        <f>IF($D95="","",IFERROR(VLOOKUP($D95,'Cadastro_Influenciadores'!$A$2:$K$101,5,FALSE),""))</f>
        <v/>
      </c>
      <c r="G95" s="8">
        <f>IF($D95="","",IFERROR(VLOOKUP($D95,'Cadastro_Influenciadores'!$A$2:$K$101,4,FALSE),""))</f>
        <v/>
      </c>
      <c r="H95" s="8">
        <f>IF($D95="","",IFERROR(VLOOKUP($D95,'Cadastro_Influenciadores'!$A$2:$K$101,6,FALSE),""))</f>
        <v/>
      </c>
      <c r="I95" s="10">
        <f>IF($D95="","",IFERROR(VLOOKUP($D95,'Cadastro_Influenciadores'!$A$2:$K$101,7,FALSE),0))</f>
        <v/>
      </c>
      <c r="J95" s="11" t="n"/>
      <c r="K95" s="11" t="n"/>
      <c r="L95" s="12" t="n"/>
      <c r="M95" s="12" t="n"/>
      <c r="N95" s="11" t="n"/>
      <c r="O95" s="11" t="n"/>
      <c r="P95" s="11" t="n"/>
      <c r="Q95" s="11" t="n"/>
      <c r="R95" s="11" t="n"/>
      <c r="S95" s="11" t="n"/>
      <c r="T95" s="12" t="n"/>
      <c r="U95" s="13">
        <f>IF(OR($A95="",$N95=""),"",IFERROR($M95/$N95*1000,0))</f>
        <v/>
      </c>
      <c r="V95" s="14">
        <f>IF(OR($A95="",$O95=""),"",IFERROR($P95/$O95,0))</f>
        <v/>
      </c>
      <c r="W95" s="14">
        <f>IF(OR($A95="",$O95=""),"",IFERROR($Q95/$O95,0))</f>
        <v/>
      </c>
      <c r="X95" s="13">
        <f>IF(OR($A95="",$R95=""),"",IFERROR(($M95+$L95)/$R95,0))</f>
        <v/>
      </c>
      <c r="Y95" s="14">
        <f>IF(OR($A95="",$T95="",$L95="",$M95=""),"",IFERROR(($T95-($L95+$M95))/($L95+$M95),0))</f>
        <v/>
      </c>
      <c r="Z95" s="9">
        <f>IF(OR($A95="",$J95=""),"",IF($K95&gt;=$J95,"Concluída",IF($C95="","Em andamento",IF(TODAY()&gt;$C95,"Atrasada","Em andamento"))))</f>
        <v/>
      </c>
      <c r="AA95" s="9">
        <f>IF(OR($A95="",$Y95=""),"",IF($Y95&gt;=1,"Excelente",IF($Y95&gt;=0.3,"Boa",IF($Y95&gt;=0,"Regular","Revisar"))))</f>
        <v/>
      </c>
      <c r="AB95" s="3" t="n"/>
    </row>
    <row r="96">
      <c r="A96" s="2" t="n"/>
      <c r="B96" s="35" t="n"/>
      <c r="C96" s="35" t="n"/>
      <c r="D96" s="2" t="n"/>
      <c r="E96" s="8">
        <f>IF($D96="","",IFERROR(VLOOKUP($D96,'Cadastro_Influenciadores'!$A$2:$K$101,2,FALSE),"Não encontrado"))</f>
        <v/>
      </c>
      <c r="F96" s="9">
        <f>IF($D96="","",IFERROR(VLOOKUP($D96,'Cadastro_Influenciadores'!$A$2:$K$101,5,FALSE),""))</f>
        <v/>
      </c>
      <c r="G96" s="8">
        <f>IF($D96="","",IFERROR(VLOOKUP($D96,'Cadastro_Influenciadores'!$A$2:$K$101,4,FALSE),""))</f>
        <v/>
      </c>
      <c r="H96" s="8">
        <f>IF($D96="","",IFERROR(VLOOKUP($D96,'Cadastro_Influenciadores'!$A$2:$K$101,6,FALSE),""))</f>
        <v/>
      </c>
      <c r="I96" s="10">
        <f>IF($D96="","",IFERROR(VLOOKUP($D96,'Cadastro_Influenciadores'!$A$2:$K$101,7,FALSE),0))</f>
        <v/>
      </c>
      <c r="J96" s="11" t="n"/>
      <c r="K96" s="11" t="n"/>
      <c r="L96" s="12" t="n"/>
      <c r="M96" s="12" t="n"/>
      <c r="N96" s="11" t="n"/>
      <c r="O96" s="11" t="n"/>
      <c r="P96" s="11" t="n"/>
      <c r="Q96" s="11" t="n"/>
      <c r="R96" s="11" t="n"/>
      <c r="S96" s="11" t="n"/>
      <c r="T96" s="12" t="n"/>
      <c r="U96" s="13">
        <f>IF(OR($A96="",$N96=""),"",IFERROR($M96/$N96*1000,0))</f>
        <v/>
      </c>
      <c r="V96" s="14">
        <f>IF(OR($A96="",$O96=""),"",IFERROR($P96/$O96,0))</f>
        <v/>
      </c>
      <c r="W96" s="14">
        <f>IF(OR($A96="",$O96=""),"",IFERROR($Q96/$O96,0))</f>
        <v/>
      </c>
      <c r="X96" s="13">
        <f>IF(OR($A96="",$R96=""),"",IFERROR(($M96+$L96)/$R96,0))</f>
        <v/>
      </c>
      <c r="Y96" s="14">
        <f>IF(OR($A96="",$T96="",$L96="",$M96=""),"",IFERROR(($T96-($L96+$M96))/($L96+$M96),0))</f>
        <v/>
      </c>
      <c r="Z96" s="9">
        <f>IF(OR($A96="",$J96=""),"",IF($K96&gt;=$J96,"Concluída",IF($C96="","Em andamento",IF(TODAY()&gt;$C96,"Atrasada","Em andamento"))))</f>
        <v/>
      </c>
      <c r="AA96" s="9">
        <f>IF(OR($A96="",$Y96=""),"",IF($Y96&gt;=1,"Excelente",IF($Y96&gt;=0.3,"Boa",IF($Y96&gt;=0,"Regular","Revisar"))))</f>
        <v/>
      </c>
      <c r="AB96" s="3" t="n"/>
    </row>
    <row r="97">
      <c r="A97" s="2" t="n"/>
      <c r="B97" s="35" t="n"/>
      <c r="C97" s="35" t="n"/>
      <c r="D97" s="2" t="n"/>
      <c r="E97" s="8">
        <f>IF($D97="","",IFERROR(VLOOKUP($D97,'Cadastro_Influenciadores'!$A$2:$K$101,2,FALSE),"Não encontrado"))</f>
        <v/>
      </c>
      <c r="F97" s="9">
        <f>IF($D97="","",IFERROR(VLOOKUP($D97,'Cadastro_Influenciadores'!$A$2:$K$101,5,FALSE),""))</f>
        <v/>
      </c>
      <c r="G97" s="8">
        <f>IF($D97="","",IFERROR(VLOOKUP($D97,'Cadastro_Influenciadores'!$A$2:$K$101,4,FALSE),""))</f>
        <v/>
      </c>
      <c r="H97" s="8">
        <f>IF($D97="","",IFERROR(VLOOKUP($D97,'Cadastro_Influenciadores'!$A$2:$K$101,6,FALSE),""))</f>
        <v/>
      </c>
      <c r="I97" s="10">
        <f>IF($D97="","",IFERROR(VLOOKUP($D97,'Cadastro_Influenciadores'!$A$2:$K$101,7,FALSE),0))</f>
        <v/>
      </c>
      <c r="J97" s="11" t="n"/>
      <c r="K97" s="11" t="n"/>
      <c r="L97" s="12" t="n"/>
      <c r="M97" s="12" t="n"/>
      <c r="N97" s="11" t="n"/>
      <c r="O97" s="11" t="n"/>
      <c r="P97" s="11" t="n"/>
      <c r="Q97" s="11" t="n"/>
      <c r="R97" s="11" t="n"/>
      <c r="S97" s="11" t="n"/>
      <c r="T97" s="12" t="n"/>
      <c r="U97" s="13">
        <f>IF(OR($A97="",$N97=""),"",IFERROR($M97/$N97*1000,0))</f>
        <v/>
      </c>
      <c r="V97" s="14">
        <f>IF(OR($A97="",$O97=""),"",IFERROR($P97/$O97,0))</f>
        <v/>
      </c>
      <c r="W97" s="14">
        <f>IF(OR($A97="",$O97=""),"",IFERROR($Q97/$O97,0))</f>
        <v/>
      </c>
      <c r="X97" s="13">
        <f>IF(OR($A97="",$R97=""),"",IFERROR(($M97+$L97)/$R97,0))</f>
        <v/>
      </c>
      <c r="Y97" s="14">
        <f>IF(OR($A97="",$T97="",$L97="",$M97=""),"",IFERROR(($T97-($L97+$M97))/($L97+$M97),0))</f>
        <v/>
      </c>
      <c r="Z97" s="9">
        <f>IF(OR($A97="",$J97=""),"",IF($K97&gt;=$J97,"Concluída",IF($C97="","Em andamento",IF(TODAY()&gt;$C97,"Atrasada","Em andamento"))))</f>
        <v/>
      </c>
      <c r="AA97" s="9">
        <f>IF(OR($A97="",$Y97=""),"",IF($Y97&gt;=1,"Excelente",IF($Y97&gt;=0.3,"Boa",IF($Y97&gt;=0,"Regular","Revisar"))))</f>
        <v/>
      </c>
      <c r="AB97" s="3" t="n"/>
    </row>
    <row r="98">
      <c r="A98" s="2" t="n"/>
      <c r="B98" s="35" t="n"/>
      <c r="C98" s="35" t="n"/>
      <c r="D98" s="2" t="n"/>
      <c r="E98" s="8">
        <f>IF($D98="","",IFERROR(VLOOKUP($D98,'Cadastro_Influenciadores'!$A$2:$K$101,2,FALSE),"Não encontrado"))</f>
        <v/>
      </c>
      <c r="F98" s="9">
        <f>IF($D98="","",IFERROR(VLOOKUP($D98,'Cadastro_Influenciadores'!$A$2:$K$101,5,FALSE),""))</f>
        <v/>
      </c>
      <c r="G98" s="8">
        <f>IF($D98="","",IFERROR(VLOOKUP($D98,'Cadastro_Influenciadores'!$A$2:$K$101,4,FALSE),""))</f>
        <v/>
      </c>
      <c r="H98" s="8">
        <f>IF($D98="","",IFERROR(VLOOKUP($D98,'Cadastro_Influenciadores'!$A$2:$K$101,6,FALSE),""))</f>
        <v/>
      </c>
      <c r="I98" s="10">
        <f>IF($D98="","",IFERROR(VLOOKUP($D98,'Cadastro_Influenciadores'!$A$2:$K$101,7,FALSE),0))</f>
        <v/>
      </c>
      <c r="J98" s="11" t="n"/>
      <c r="K98" s="11" t="n"/>
      <c r="L98" s="12" t="n"/>
      <c r="M98" s="12" t="n"/>
      <c r="N98" s="11" t="n"/>
      <c r="O98" s="11" t="n"/>
      <c r="P98" s="11" t="n"/>
      <c r="Q98" s="11" t="n"/>
      <c r="R98" s="11" t="n"/>
      <c r="S98" s="11" t="n"/>
      <c r="T98" s="12" t="n"/>
      <c r="U98" s="13">
        <f>IF(OR($A98="",$N98=""),"",IFERROR($M98/$N98*1000,0))</f>
        <v/>
      </c>
      <c r="V98" s="14">
        <f>IF(OR($A98="",$O98=""),"",IFERROR($P98/$O98,0))</f>
        <v/>
      </c>
      <c r="W98" s="14">
        <f>IF(OR($A98="",$O98=""),"",IFERROR($Q98/$O98,0))</f>
        <v/>
      </c>
      <c r="X98" s="13">
        <f>IF(OR($A98="",$R98=""),"",IFERROR(($M98+$L98)/$R98,0))</f>
        <v/>
      </c>
      <c r="Y98" s="14">
        <f>IF(OR($A98="",$T98="",$L98="",$M98=""),"",IFERROR(($T98-($L98+$M98))/($L98+$M98),0))</f>
        <v/>
      </c>
      <c r="Z98" s="9">
        <f>IF(OR($A98="",$J98=""),"",IF($K98&gt;=$J98,"Concluída",IF($C98="","Em andamento",IF(TODAY()&gt;$C98,"Atrasada","Em andamento"))))</f>
        <v/>
      </c>
      <c r="AA98" s="9">
        <f>IF(OR($A98="",$Y98=""),"",IF($Y98&gt;=1,"Excelente",IF($Y98&gt;=0.3,"Boa",IF($Y98&gt;=0,"Regular","Revisar"))))</f>
        <v/>
      </c>
      <c r="AB98" s="3" t="n"/>
    </row>
    <row r="99">
      <c r="A99" s="2" t="n"/>
      <c r="B99" s="35" t="n"/>
      <c r="C99" s="35" t="n"/>
      <c r="D99" s="2" t="n"/>
      <c r="E99" s="8">
        <f>IF($D99="","",IFERROR(VLOOKUP($D99,'Cadastro_Influenciadores'!$A$2:$K$101,2,FALSE),"Não encontrado"))</f>
        <v/>
      </c>
      <c r="F99" s="9">
        <f>IF($D99="","",IFERROR(VLOOKUP($D99,'Cadastro_Influenciadores'!$A$2:$K$101,5,FALSE),""))</f>
        <v/>
      </c>
      <c r="G99" s="8">
        <f>IF($D99="","",IFERROR(VLOOKUP($D99,'Cadastro_Influenciadores'!$A$2:$K$101,4,FALSE),""))</f>
        <v/>
      </c>
      <c r="H99" s="8">
        <f>IF($D99="","",IFERROR(VLOOKUP($D99,'Cadastro_Influenciadores'!$A$2:$K$101,6,FALSE),""))</f>
        <v/>
      </c>
      <c r="I99" s="10">
        <f>IF($D99="","",IFERROR(VLOOKUP($D99,'Cadastro_Influenciadores'!$A$2:$K$101,7,FALSE),0))</f>
        <v/>
      </c>
      <c r="J99" s="11" t="n"/>
      <c r="K99" s="11" t="n"/>
      <c r="L99" s="12" t="n"/>
      <c r="M99" s="12" t="n"/>
      <c r="N99" s="11" t="n"/>
      <c r="O99" s="11" t="n"/>
      <c r="P99" s="11" t="n"/>
      <c r="Q99" s="11" t="n"/>
      <c r="R99" s="11" t="n"/>
      <c r="S99" s="11" t="n"/>
      <c r="T99" s="12" t="n"/>
      <c r="U99" s="13">
        <f>IF(OR($A99="",$N99=""),"",IFERROR($M99/$N99*1000,0))</f>
        <v/>
      </c>
      <c r="V99" s="14">
        <f>IF(OR($A99="",$O99=""),"",IFERROR($P99/$O99,0))</f>
        <v/>
      </c>
      <c r="W99" s="14">
        <f>IF(OR($A99="",$O99=""),"",IFERROR($Q99/$O99,0))</f>
        <v/>
      </c>
      <c r="X99" s="13">
        <f>IF(OR($A99="",$R99=""),"",IFERROR(($M99+$L99)/$R99,0))</f>
        <v/>
      </c>
      <c r="Y99" s="14">
        <f>IF(OR($A99="",$T99="",$L99="",$M99=""),"",IFERROR(($T99-($L99+$M99))/($L99+$M99),0))</f>
        <v/>
      </c>
      <c r="Z99" s="9">
        <f>IF(OR($A99="",$J99=""),"",IF($K99&gt;=$J99,"Concluída",IF($C99="","Em andamento",IF(TODAY()&gt;$C99,"Atrasada","Em andamento"))))</f>
        <v/>
      </c>
      <c r="AA99" s="9">
        <f>IF(OR($A99="",$Y99=""),"",IF($Y99&gt;=1,"Excelente",IF($Y99&gt;=0.3,"Boa",IF($Y99&gt;=0,"Regular","Revisar"))))</f>
        <v/>
      </c>
      <c r="AB99" s="3" t="n"/>
    </row>
    <row r="100">
      <c r="A100" s="2" t="n"/>
      <c r="B100" s="35" t="n"/>
      <c r="C100" s="35" t="n"/>
      <c r="D100" s="2" t="n"/>
      <c r="E100" s="8">
        <f>IF($D100="","",IFERROR(VLOOKUP($D100,'Cadastro_Influenciadores'!$A$2:$K$101,2,FALSE),"Não encontrado"))</f>
        <v/>
      </c>
      <c r="F100" s="9">
        <f>IF($D100="","",IFERROR(VLOOKUP($D100,'Cadastro_Influenciadores'!$A$2:$K$101,5,FALSE),""))</f>
        <v/>
      </c>
      <c r="G100" s="8">
        <f>IF($D100="","",IFERROR(VLOOKUP($D100,'Cadastro_Influenciadores'!$A$2:$K$101,4,FALSE),""))</f>
        <v/>
      </c>
      <c r="H100" s="8">
        <f>IF($D100="","",IFERROR(VLOOKUP($D100,'Cadastro_Influenciadores'!$A$2:$K$101,6,FALSE),""))</f>
        <v/>
      </c>
      <c r="I100" s="10">
        <f>IF($D100="","",IFERROR(VLOOKUP($D100,'Cadastro_Influenciadores'!$A$2:$K$101,7,FALSE),0))</f>
        <v/>
      </c>
      <c r="J100" s="11" t="n"/>
      <c r="K100" s="11" t="n"/>
      <c r="L100" s="12" t="n"/>
      <c r="M100" s="12" t="n"/>
      <c r="N100" s="11" t="n"/>
      <c r="O100" s="11" t="n"/>
      <c r="P100" s="11" t="n"/>
      <c r="Q100" s="11" t="n"/>
      <c r="R100" s="11" t="n"/>
      <c r="S100" s="11" t="n"/>
      <c r="T100" s="12" t="n"/>
      <c r="U100" s="13">
        <f>IF(OR($A100="",$N100=""),"",IFERROR($M100/$N100*1000,0))</f>
        <v/>
      </c>
      <c r="V100" s="14">
        <f>IF(OR($A100="",$O100=""),"",IFERROR($P100/$O100,0))</f>
        <v/>
      </c>
      <c r="W100" s="14">
        <f>IF(OR($A100="",$O100=""),"",IFERROR($Q100/$O100,0))</f>
        <v/>
      </c>
      <c r="X100" s="13">
        <f>IF(OR($A100="",$R100=""),"",IFERROR(($M100+$L100)/$R100,0))</f>
        <v/>
      </c>
      <c r="Y100" s="14">
        <f>IF(OR($A100="",$T100="",$L100="",$M100=""),"",IFERROR(($T100-($L100+$M100))/($L100+$M100),0))</f>
        <v/>
      </c>
      <c r="Z100" s="9">
        <f>IF(OR($A100="",$J100=""),"",IF($K100&gt;=$J100,"Concluída",IF($C100="","Em andamento",IF(TODAY()&gt;$C100,"Atrasada","Em andamento"))))</f>
        <v/>
      </c>
      <c r="AA100" s="9">
        <f>IF(OR($A100="",$Y100=""),"",IF($Y100&gt;=1,"Excelente",IF($Y100&gt;=0.3,"Boa",IF($Y100&gt;=0,"Regular","Revisar"))))</f>
        <v/>
      </c>
      <c r="AB100" s="3" t="n"/>
    </row>
    <row r="101">
      <c r="A101" s="2" t="n"/>
      <c r="B101" s="35" t="n"/>
      <c r="C101" s="35" t="n"/>
      <c r="D101" s="2" t="n"/>
      <c r="E101" s="8">
        <f>IF($D101="","",IFERROR(VLOOKUP($D101,'Cadastro_Influenciadores'!$A$2:$K$101,2,FALSE),"Não encontrado"))</f>
        <v/>
      </c>
      <c r="F101" s="9">
        <f>IF($D101="","",IFERROR(VLOOKUP($D101,'Cadastro_Influenciadores'!$A$2:$K$101,5,FALSE),""))</f>
        <v/>
      </c>
      <c r="G101" s="8">
        <f>IF($D101="","",IFERROR(VLOOKUP($D101,'Cadastro_Influenciadores'!$A$2:$K$101,4,FALSE),""))</f>
        <v/>
      </c>
      <c r="H101" s="8">
        <f>IF($D101="","",IFERROR(VLOOKUP($D101,'Cadastro_Influenciadores'!$A$2:$K$101,6,FALSE),""))</f>
        <v/>
      </c>
      <c r="I101" s="10">
        <f>IF($D101="","",IFERROR(VLOOKUP($D101,'Cadastro_Influenciadores'!$A$2:$K$101,7,FALSE),0))</f>
        <v/>
      </c>
      <c r="J101" s="11" t="n"/>
      <c r="K101" s="11" t="n"/>
      <c r="L101" s="12" t="n"/>
      <c r="M101" s="12" t="n"/>
      <c r="N101" s="11" t="n"/>
      <c r="O101" s="11" t="n"/>
      <c r="P101" s="11" t="n"/>
      <c r="Q101" s="11" t="n"/>
      <c r="R101" s="11" t="n"/>
      <c r="S101" s="11" t="n"/>
      <c r="T101" s="12" t="n"/>
      <c r="U101" s="13">
        <f>IF(OR($A101="",$N101=""),"",IFERROR($M101/$N101*1000,0))</f>
        <v/>
      </c>
      <c r="V101" s="14">
        <f>IF(OR($A101="",$O101=""),"",IFERROR($P101/$O101,0))</f>
        <v/>
      </c>
      <c r="W101" s="14">
        <f>IF(OR($A101="",$O101=""),"",IFERROR($Q101/$O101,0))</f>
        <v/>
      </c>
      <c r="X101" s="13">
        <f>IF(OR($A101="",$R101=""),"",IFERROR(($M101+$L101)/$R101,0))</f>
        <v/>
      </c>
      <c r="Y101" s="14">
        <f>IF(OR($A101="",$T101="",$L101="",$M101=""),"",IFERROR(($T101-($L101+$M101))/($L101+$M101),0))</f>
        <v/>
      </c>
      <c r="Z101" s="9">
        <f>IF(OR($A101="",$J101=""),"",IF($K101&gt;=$J101,"Concluída",IF($C101="","Em andamento",IF(TODAY()&gt;$C101,"Atrasada","Em andamento"))))</f>
        <v/>
      </c>
      <c r="AA101" s="9">
        <f>IF(OR($A101="",$Y101=""),"",IF($Y101&gt;=1,"Excelente",IF($Y101&gt;=0.3,"Boa",IF($Y101&gt;=0,"Regular","Revisar"))))</f>
        <v/>
      </c>
      <c r="AB101" s="3" t="n"/>
    </row>
  </sheetData>
  <autoFilter ref="A1:AB101"/>
  <conditionalFormatting sqref="Y2:Y101">
    <cfRule type="expression" priority="1" dxfId="0">
      <formula>$Y2&gt;0</formula>
    </cfRule>
    <cfRule type="expression" priority="2" dxfId="1">
      <formula>$Y2&lt;0</formula>
    </cfRule>
  </conditionalFormatting>
  <conditionalFormatting sqref="Z2:Z101">
    <cfRule type="expression" priority="3" dxfId="0">
      <formula>$Z2="Concluída"</formula>
    </cfRule>
    <cfRule type="expression" priority="4" dxfId="1">
      <formula>$Z2="Atrasada"</formula>
    </cfRule>
  </conditionalFormatting>
  <conditionalFormatting sqref="AA2:AA101">
    <cfRule type="expression" priority="5" dxfId="1">
      <formula>$AA2="Revisar"</formula>
    </cfRule>
  </conditionalFormatting>
  <dataValidations count="2">
    <dataValidation sqref="D2:D101" showErrorMessage="1" showInputMessage="1" allowBlank="1" type="list">
      <formula1>'Cadastro_Influenciadores'!$A$2:$A$101</formula1>
    </dataValidation>
    <dataValidation sqref="J2:K101" showErrorMessage="1" showInputMessage="1" allowBlank="1" type="whole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137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18" customWidth="1" min="2" max="2"/>
    <col width="3" customWidth="1" min="3" max="3"/>
    <col width="27" customWidth="1" min="4" max="4"/>
    <col width="18" customWidth="1" min="5" max="5"/>
    <col width="3" customWidth="1" min="6" max="6"/>
    <col width="27" customWidth="1" min="7" max="7"/>
    <col width="18" customWidth="1" min="8" max="8"/>
    <col width="3" customWidth="1" min="9" max="9"/>
    <col width="20" customWidth="1" min="20" max="20"/>
    <col width="20" customWidth="1" min="21" max="21"/>
    <col width="20" customWidth="1" min="22" max="22"/>
    <col width="20" customWidth="1" min="24" max="24"/>
    <col width="20" customWidth="1" min="25" max="25"/>
  </cols>
  <sheetData>
    <row r="1" ht="30" customHeight="1">
      <c r="A1" s="15" t="inlineStr">
        <is>
          <t>Influenciadores | Painel de decisão</t>
        </is>
      </c>
    </row>
    <row r="2"/>
    <row r="3"/>
    <row r="4">
      <c r="A4" s="16" t="inlineStr">
        <is>
          <t>Investimento total</t>
        </is>
      </c>
      <c r="B4" s="17">
        <f>SUM('Campanhas'!$L$2:$L$101)+SUM('Campanhas'!$M$2:$M$101)</f>
        <v/>
      </c>
      <c r="C4" s="18" t="n"/>
      <c r="D4" s="16" t="inlineStr">
        <is>
          <t>Receita total</t>
        </is>
      </c>
      <c r="E4" s="17">
        <f>SUM('Campanhas'!$T$2:$T$101)</f>
        <v/>
      </c>
      <c r="F4" s="18" t="n"/>
      <c r="G4" s="16" t="inlineStr">
        <is>
          <t>ROI médio</t>
        </is>
      </c>
      <c r="H4" s="19">
        <f>IFERROR(AVERAGE('Campanhas'!$Y$2:$Y$101),0)</f>
        <v/>
      </c>
      <c r="I4" s="18" t="n"/>
    </row>
    <row r="5"/>
    <row r="6">
      <c r="A6" s="16" t="inlineStr">
        <is>
          <t>Alcance total</t>
        </is>
      </c>
      <c r="B6" s="20">
        <f>SUM('Campanhas'!$O$2:$O$101)</f>
        <v/>
      </c>
      <c r="C6" s="18" t="n"/>
      <c r="D6" s="16" t="inlineStr">
        <is>
          <t>Engajamentos totais</t>
        </is>
      </c>
      <c r="E6" s="20">
        <f>SUM('Campanhas'!$P$2:$P$101)</f>
        <v/>
      </c>
      <c r="F6" s="18" t="n"/>
      <c r="G6" s="16" t="inlineStr">
        <is>
          <t>Taxa média de engajamento</t>
        </is>
      </c>
      <c r="H6" s="19">
        <f>IFERROR(AVERAGE('Campanhas'!$V$2:$V$101),0)</f>
        <v/>
      </c>
      <c r="I6" s="18" t="n"/>
    </row>
    <row r="7"/>
    <row r="8">
      <c r="A8" s="16" t="inlineStr">
        <is>
          <t>Campanhas concluídas</t>
        </is>
      </c>
      <c r="B8" s="20">
        <f>COUNTIF('Campanhas'!$Z$2:$Z$101,"Concluída")</f>
        <v/>
      </c>
      <c r="C8" s="18" t="n"/>
      <c r="D8" s="16" t="inlineStr">
        <is>
          <t>Campanhas com ROI positivo</t>
        </is>
      </c>
      <c r="E8" s="20">
        <f>COUNTIF('Campanhas'!$Y$2:$Y$101,"&gt;0")</f>
        <v/>
      </c>
      <c r="F8" s="18" t="n"/>
      <c r="G8" s="16" t="inlineStr">
        <is>
          <t>% de campanhas positivas</t>
        </is>
      </c>
      <c r="H8" s="19">
        <f>IFERROR(COUNTIF('Campanhas'!$Y$2:$Y$101,"&gt;0")/COUNTA('Campanhas'!$A$2:$A$101),0)</f>
        <v/>
      </c>
      <c r="I8" s="18" t="n"/>
    </row>
    <row r="9"/>
    <row r="10">
      <c r="A10" s="16" t="inlineStr">
        <is>
          <t>Melhor campanha por ROI</t>
        </is>
      </c>
      <c r="B10" s="21">
        <f>IFERROR(VLOOKUP(MAX('Campanhas'!$Y$2:$Y$101),$X$17:$Y$116,2,FALSE),"")</f>
        <v/>
      </c>
      <c r="C10" s="18" t="n"/>
      <c r="D10" s="16" t="inlineStr">
        <is>
          <t>Melhor ROI</t>
        </is>
      </c>
      <c r="E10" s="19">
        <f>MAX('Campanhas'!$Y$2:$Y$101)</f>
        <v/>
      </c>
      <c r="F10" s="18" t="n"/>
      <c r="G10" s="18" t="n"/>
      <c r="H10" s="18" t="n"/>
      <c r="I10" s="18" t="n"/>
    </row>
    <row r="11"/>
    <row r="12"/>
    <row r="13"/>
    <row r="14"/>
    <row r="15"/>
    <row r="16">
      <c r="T16" s="22" t="inlineStr">
        <is>
          <t>ID Campanha</t>
        </is>
      </c>
      <c r="U16" s="22" t="inlineStr">
        <is>
          <t>Investimento total</t>
        </is>
      </c>
      <c r="V16" s="22" t="inlineStr">
        <is>
          <t>Receita gerada</t>
        </is>
      </c>
      <c r="X16" s="22" t="inlineStr">
        <is>
          <t>ROI</t>
        </is>
      </c>
      <c r="Y16" s="22" t="inlineStr">
        <is>
          <t>ID da campanha</t>
        </is>
      </c>
    </row>
    <row r="17">
      <c r="T17" s="9">
        <f>IF('Campanhas'!$A$2="","",'Campanhas'!$A$2)</f>
        <v/>
      </c>
      <c r="U17" s="13">
        <f>IF('Campanhas'!$A$2="","",'Campanhas'!$L$2+'Campanhas'!$M$2)</f>
        <v/>
      </c>
      <c r="V17" s="13">
        <f>IF('Campanhas'!$A$2="","",'Campanhas'!$T$2)</f>
        <v/>
      </c>
      <c r="X17" s="14">
        <f>IF('Campanhas'!$A$2="","",'Campanhas'!$Y$2)</f>
        <v/>
      </c>
      <c r="Y17" s="9">
        <f>IF('Campanhas'!$A$2="","",'Campanhas'!$A$2)</f>
        <v/>
      </c>
    </row>
    <row r="18">
      <c r="T18" s="23">
        <f>IF('Campanhas'!$A$3="","",'Campanhas'!$A$3)</f>
        <v/>
      </c>
      <c r="U18" s="24">
        <f>IF('Campanhas'!$A$3="","",'Campanhas'!$L$3+'Campanhas'!$M$3)</f>
        <v/>
      </c>
      <c r="V18" s="24">
        <f>IF('Campanhas'!$A$3="","",'Campanhas'!$T$3)</f>
        <v/>
      </c>
      <c r="X18" s="25">
        <f>IF('Campanhas'!$A$3="","",'Campanhas'!$Y$3)</f>
        <v/>
      </c>
      <c r="Y18" s="23">
        <f>IF('Campanhas'!$A$3="","",'Campanhas'!$A$3)</f>
        <v/>
      </c>
    </row>
    <row r="19">
      <c r="T19" s="9">
        <f>IF('Campanhas'!$A$4="","",'Campanhas'!$A$4)</f>
        <v/>
      </c>
      <c r="U19" s="13">
        <f>IF('Campanhas'!$A$4="","",'Campanhas'!$L$4+'Campanhas'!$M$4)</f>
        <v/>
      </c>
      <c r="V19" s="13">
        <f>IF('Campanhas'!$A$4="","",'Campanhas'!$T$4)</f>
        <v/>
      </c>
      <c r="X19" s="14">
        <f>IF('Campanhas'!$A$4="","",'Campanhas'!$Y$4)</f>
        <v/>
      </c>
      <c r="Y19" s="9">
        <f>IF('Campanhas'!$A$4="","",'Campanhas'!$A$4)</f>
        <v/>
      </c>
    </row>
    <row r="20">
      <c r="T20" s="23">
        <f>IF('Campanhas'!$A$5="","",'Campanhas'!$A$5)</f>
        <v/>
      </c>
      <c r="U20" s="24">
        <f>IF('Campanhas'!$A$5="","",'Campanhas'!$L$5+'Campanhas'!$M$5)</f>
        <v/>
      </c>
      <c r="V20" s="24">
        <f>IF('Campanhas'!$A$5="","",'Campanhas'!$T$5)</f>
        <v/>
      </c>
      <c r="X20" s="25">
        <f>IF('Campanhas'!$A$5="","",'Campanhas'!$Y$5)</f>
        <v/>
      </c>
      <c r="Y20" s="23">
        <f>IF('Campanhas'!$A$5="","",'Campanhas'!$A$5)</f>
        <v/>
      </c>
    </row>
    <row r="21">
      <c r="T21" s="9">
        <f>IF('Campanhas'!$A$6="","",'Campanhas'!$A$6)</f>
        <v/>
      </c>
      <c r="U21" s="13">
        <f>IF('Campanhas'!$A$6="","",'Campanhas'!$L$6+'Campanhas'!$M$6)</f>
        <v/>
      </c>
      <c r="V21" s="13">
        <f>IF('Campanhas'!$A$6="","",'Campanhas'!$T$6)</f>
        <v/>
      </c>
      <c r="X21" s="14">
        <f>IF('Campanhas'!$A$6="","",'Campanhas'!$Y$6)</f>
        <v/>
      </c>
      <c r="Y21" s="9">
        <f>IF('Campanhas'!$A$6="","",'Campanhas'!$A$6)</f>
        <v/>
      </c>
    </row>
    <row r="22">
      <c r="T22" s="23">
        <f>IF('Campanhas'!$A$7="","",'Campanhas'!$A$7)</f>
        <v/>
      </c>
      <c r="U22" s="24">
        <f>IF('Campanhas'!$A$7="","",'Campanhas'!$L$7+'Campanhas'!$M$7)</f>
        <v/>
      </c>
      <c r="V22" s="24">
        <f>IF('Campanhas'!$A$7="","",'Campanhas'!$T$7)</f>
        <v/>
      </c>
      <c r="X22" s="25">
        <f>IF('Campanhas'!$A$7="","",'Campanhas'!$Y$7)</f>
        <v/>
      </c>
      <c r="Y22" s="23">
        <f>IF('Campanhas'!$A$7="","",'Campanhas'!$A$7)</f>
        <v/>
      </c>
    </row>
    <row r="23">
      <c r="T23" s="9">
        <f>IF('Campanhas'!$A$8="","",'Campanhas'!$A$8)</f>
        <v/>
      </c>
      <c r="U23" s="13">
        <f>IF('Campanhas'!$A$8="","",'Campanhas'!$L$8+'Campanhas'!$M$8)</f>
        <v/>
      </c>
      <c r="V23" s="13">
        <f>IF('Campanhas'!$A$8="","",'Campanhas'!$T$8)</f>
        <v/>
      </c>
      <c r="X23" s="14">
        <f>IF('Campanhas'!$A$8="","",'Campanhas'!$Y$8)</f>
        <v/>
      </c>
      <c r="Y23" s="9">
        <f>IF('Campanhas'!$A$8="","",'Campanhas'!$A$8)</f>
        <v/>
      </c>
    </row>
    <row r="24">
      <c r="T24" s="23">
        <f>IF('Campanhas'!$A$9="","",'Campanhas'!$A$9)</f>
        <v/>
      </c>
      <c r="U24" s="24">
        <f>IF('Campanhas'!$A$9="","",'Campanhas'!$L$9+'Campanhas'!$M$9)</f>
        <v/>
      </c>
      <c r="V24" s="24">
        <f>IF('Campanhas'!$A$9="","",'Campanhas'!$T$9)</f>
        <v/>
      </c>
      <c r="X24" s="25">
        <f>IF('Campanhas'!$A$9="","",'Campanhas'!$Y$9)</f>
        <v/>
      </c>
      <c r="Y24" s="23">
        <f>IF('Campanhas'!$A$9="","",'Campanhas'!$A$9)</f>
        <v/>
      </c>
    </row>
    <row r="25">
      <c r="T25" s="9">
        <f>IF('Campanhas'!$A$10="","",'Campanhas'!$A$10)</f>
        <v/>
      </c>
      <c r="U25" s="13">
        <f>IF('Campanhas'!$A$10="","",'Campanhas'!$L$10+'Campanhas'!$M$10)</f>
        <v/>
      </c>
      <c r="V25" s="13">
        <f>IF('Campanhas'!$A$10="","",'Campanhas'!$T$10)</f>
        <v/>
      </c>
      <c r="X25" s="14">
        <f>IF('Campanhas'!$A$10="","",'Campanhas'!$Y$10)</f>
        <v/>
      </c>
      <c r="Y25" s="9">
        <f>IF('Campanhas'!$A$10="","",'Campanhas'!$A$10)</f>
        <v/>
      </c>
    </row>
    <row r="26">
      <c r="T26" s="23">
        <f>IF('Campanhas'!$A$11="","",'Campanhas'!$A$11)</f>
        <v/>
      </c>
      <c r="U26" s="24">
        <f>IF('Campanhas'!$A$11="","",'Campanhas'!$L$11+'Campanhas'!$M$11)</f>
        <v/>
      </c>
      <c r="V26" s="24">
        <f>IF('Campanhas'!$A$11="","",'Campanhas'!$T$11)</f>
        <v/>
      </c>
      <c r="X26" s="25">
        <f>IF('Campanhas'!$A$11="","",'Campanhas'!$Y$11)</f>
        <v/>
      </c>
      <c r="Y26" s="23">
        <f>IF('Campanhas'!$A$11="","",'Campanhas'!$A$11)</f>
        <v/>
      </c>
    </row>
    <row r="27">
      <c r="T27" s="9">
        <f>IF('Campanhas'!$A$12="","",'Campanhas'!$A$12)</f>
        <v/>
      </c>
      <c r="U27" s="13">
        <f>IF('Campanhas'!$A$12="","",'Campanhas'!$L$12+'Campanhas'!$M$12)</f>
        <v/>
      </c>
      <c r="V27" s="13">
        <f>IF('Campanhas'!$A$12="","",'Campanhas'!$T$12)</f>
        <v/>
      </c>
      <c r="X27" s="14">
        <f>IF('Campanhas'!$A$12="","",'Campanhas'!$Y$12)</f>
        <v/>
      </c>
      <c r="Y27" s="9">
        <f>IF('Campanhas'!$A$12="","",'Campanhas'!$A$12)</f>
        <v/>
      </c>
    </row>
    <row r="28">
      <c r="T28" s="23">
        <f>IF('Campanhas'!$A$13="","",'Campanhas'!$A$13)</f>
        <v/>
      </c>
      <c r="U28" s="24">
        <f>IF('Campanhas'!$A$13="","",'Campanhas'!$L$13+'Campanhas'!$M$13)</f>
        <v/>
      </c>
      <c r="V28" s="24">
        <f>IF('Campanhas'!$A$13="","",'Campanhas'!$T$13)</f>
        <v/>
      </c>
      <c r="X28" s="25">
        <f>IF('Campanhas'!$A$13="","",'Campanhas'!$Y$13)</f>
        <v/>
      </c>
      <c r="Y28" s="23">
        <f>IF('Campanhas'!$A$13="","",'Campanhas'!$A$13)</f>
        <v/>
      </c>
    </row>
    <row r="29">
      <c r="T29" s="9">
        <f>IF('Campanhas'!$A$14="","",'Campanhas'!$A$14)</f>
        <v/>
      </c>
      <c r="U29" s="13">
        <f>IF('Campanhas'!$A$14="","",'Campanhas'!$L$14+'Campanhas'!$M$14)</f>
        <v/>
      </c>
      <c r="V29" s="13">
        <f>IF('Campanhas'!$A$14="","",'Campanhas'!$T$14)</f>
        <v/>
      </c>
      <c r="X29" s="14">
        <f>IF('Campanhas'!$A$14="","",'Campanhas'!$Y$14)</f>
        <v/>
      </c>
      <c r="Y29" s="9">
        <f>IF('Campanhas'!$A$14="","",'Campanhas'!$A$14)</f>
        <v/>
      </c>
    </row>
    <row r="30">
      <c r="T30" s="23">
        <f>IF('Campanhas'!$A$15="","",'Campanhas'!$A$15)</f>
        <v/>
      </c>
      <c r="U30" s="24">
        <f>IF('Campanhas'!$A$15="","",'Campanhas'!$L$15+'Campanhas'!$M$15)</f>
        <v/>
      </c>
      <c r="V30" s="24">
        <f>IF('Campanhas'!$A$15="","",'Campanhas'!$T$15)</f>
        <v/>
      </c>
      <c r="X30" s="25">
        <f>IF('Campanhas'!$A$15="","",'Campanhas'!$Y$15)</f>
        <v/>
      </c>
      <c r="Y30" s="23">
        <f>IF('Campanhas'!$A$15="","",'Campanhas'!$A$15)</f>
        <v/>
      </c>
    </row>
    <row r="31">
      <c r="T31" s="9">
        <f>IF('Campanhas'!$A$16="","",'Campanhas'!$A$16)</f>
        <v/>
      </c>
      <c r="U31" s="13">
        <f>IF('Campanhas'!$A$16="","",'Campanhas'!$L$16+'Campanhas'!$M$16)</f>
        <v/>
      </c>
      <c r="V31" s="13">
        <f>IF('Campanhas'!$A$16="","",'Campanhas'!$T$16)</f>
        <v/>
      </c>
      <c r="X31" s="14">
        <f>IF('Campanhas'!$A$16="","",'Campanhas'!$Y$16)</f>
        <v/>
      </c>
      <c r="Y31" s="9">
        <f>IF('Campanhas'!$A$16="","",'Campanhas'!$A$16)</f>
        <v/>
      </c>
    </row>
    <row r="32">
      <c r="T32" s="23">
        <f>IF('Campanhas'!$A$17="","",'Campanhas'!$A$17)</f>
        <v/>
      </c>
      <c r="U32" s="24">
        <f>IF('Campanhas'!$A$17="","",'Campanhas'!$L$17+'Campanhas'!$M$17)</f>
        <v/>
      </c>
      <c r="V32" s="24">
        <f>IF('Campanhas'!$A$17="","",'Campanhas'!$T$17)</f>
        <v/>
      </c>
      <c r="X32" s="25">
        <f>IF('Campanhas'!$A$17="","",'Campanhas'!$Y$17)</f>
        <v/>
      </c>
      <c r="Y32" s="23">
        <f>IF('Campanhas'!$A$17="","",'Campanhas'!$A$17)</f>
        <v/>
      </c>
    </row>
    <row r="33">
      <c r="T33" s="9">
        <f>IF('Campanhas'!$A$18="","",'Campanhas'!$A$18)</f>
        <v/>
      </c>
      <c r="U33" s="13">
        <f>IF('Campanhas'!$A$18="","",'Campanhas'!$L$18+'Campanhas'!$M$18)</f>
        <v/>
      </c>
      <c r="V33" s="13">
        <f>IF('Campanhas'!$A$18="","",'Campanhas'!$T$18)</f>
        <v/>
      </c>
      <c r="X33" s="14">
        <f>IF('Campanhas'!$A$18="","",'Campanhas'!$Y$18)</f>
        <v/>
      </c>
      <c r="Y33" s="9">
        <f>IF('Campanhas'!$A$18="","",'Campanhas'!$A$18)</f>
        <v/>
      </c>
    </row>
    <row r="34">
      <c r="T34" s="23">
        <f>IF('Campanhas'!$A$19="","",'Campanhas'!$A$19)</f>
        <v/>
      </c>
      <c r="U34" s="24">
        <f>IF('Campanhas'!$A$19="","",'Campanhas'!$L$19+'Campanhas'!$M$19)</f>
        <v/>
      </c>
      <c r="V34" s="24">
        <f>IF('Campanhas'!$A$19="","",'Campanhas'!$T$19)</f>
        <v/>
      </c>
      <c r="X34" s="25">
        <f>IF('Campanhas'!$A$19="","",'Campanhas'!$Y$19)</f>
        <v/>
      </c>
      <c r="Y34" s="23">
        <f>IF('Campanhas'!$A$19="","",'Campanhas'!$A$19)</f>
        <v/>
      </c>
    </row>
    <row r="35">
      <c r="T35" s="9">
        <f>IF('Campanhas'!$A$20="","",'Campanhas'!$A$20)</f>
        <v/>
      </c>
      <c r="U35" s="13">
        <f>IF('Campanhas'!$A$20="","",'Campanhas'!$L$20+'Campanhas'!$M$20)</f>
        <v/>
      </c>
      <c r="V35" s="13">
        <f>IF('Campanhas'!$A$20="","",'Campanhas'!$T$20)</f>
        <v/>
      </c>
      <c r="X35" s="14">
        <f>IF('Campanhas'!$A$20="","",'Campanhas'!$Y$20)</f>
        <v/>
      </c>
      <c r="Y35" s="9">
        <f>IF('Campanhas'!$A$20="","",'Campanhas'!$A$20)</f>
        <v/>
      </c>
    </row>
    <row r="36">
      <c r="T36" s="23">
        <f>IF('Campanhas'!$A$21="","",'Campanhas'!$A$21)</f>
        <v/>
      </c>
      <c r="U36" s="24">
        <f>IF('Campanhas'!$A$21="","",'Campanhas'!$L$21+'Campanhas'!$M$21)</f>
        <v/>
      </c>
      <c r="V36" s="24">
        <f>IF('Campanhas'!$A$21="","",'Campanhas'!$T$21)</f>
        <v/>
      </c>
      <c r="X36" s="25">
        <f>IF('Campanhas'!$A$21="","",'Campanhas'!$Y$21)</f>
        <v/>
      </c>
      <c r="Y36" s="23">
        <f>IF('Campanhas'!$A$21="","",'Campanhas'!$A$21)</f>
        <v/>
      </c>
    </row>
    <row r="37">
      <c r="T37" s="9">
        <f>IF('Campanhas'!$A$22="","",'Campanhas'!$A$22)</f>
        <v/>
      </c>
      <c r="U37" s="13">
        <f>IF('Campanhas'!$A$22="","",'Campanhas'!$L$22+'Campanhas'!$M$22)</f>
        <v/>
      </c>
      <c r="V37" s="13">
        <f>IF('Campanhas'!$A$22="","",'Campanhas'!$T$22)</f>
        <v/>
      </c>
      <c r="X37" s="14">
        <f>IF('Campanhas'!$A$22="","",'Campanhas'!$Y$22)</f>
        <v/>
      </c>
      <c r="Y37" s="9">
        <f>IF('Campanhas'!$A$22="","",'Campanhas'!$A$22)</f>
        <v/>
      </c>
    </row>
    <row r="38">
      <c r="T38" s="23">
        <f>IF('Campanhas'!$A$23="","",'Campanhas'!$A$23)</f>
        <v/>
      </c>
      <c r="U38" s="24">
        <f>IF('Campanhas'!$A$23="","",'Campanhas'!$L$23+'Campanhas'!$M$23)</f>
        <v/>
      </c>
      <c r="V38" s="24">
        <f>IF('Campanhas'!$A$23="","",'Campanhas'!$T$23)</f>
        <v/>
      </c>
      <c r="X38" s="25">
        <f>IF('Campanhas'!$A$23="","",'Campanhas'!$Y$23)</f>
        <v/>
      </c>
      <c r="Y38" s="23">
        <f>IF('Campanhas'!$A$23="","",'Campanhas'!$A$23)</f>
        <v/>
      </c>
    </row>
    <row r="39">
      <c r="T39" s="9">
        <f>IF('Campanhas'!$A$24="","",'Campanhas'!$A$24)</f>
        <v/>
      </c>
      <c r="U39" s="13">
        <f>IF('Campanhas'!$A$24="","",'Campanhas'!$L$24+'Campanhas'!$M$24)</f>
        <v/>
      </c>
      <c r="V39" s="13">
        <f>IF('Campanhas'!$A$24="","",'Campanhas'!$T$24)</f>
        <v/>
      </c>
      <c r="X39" s="14">
        <f>IF('Campanhas'!$A$24="","",'Campanhas'!$Y$24)</f>
        <v/>
      </c>
      <c r="Y39" s="9">
        <f>IF('Campanhas'!$A$24="","",'Campanhas'!$A$24)</f>
        <v/>
      </c>
    </row>
    <row r="40">
      <c r="T40" s="23">
        <f>IF('Campanhas'!$A$25="","",'Campanhas'!$A$25)</f>
        <v/>
      </c>
      <c r="U40" s="24">
        <f>IF('Campanhas'!$A$25="","",'Campanhas'!$L$25+'Campanhas'!$M$25)</f>
        <v/>
      </c>
      <c r="V40" s="24">
        <f>IF('Campanhas'!$A$25="","",'Campanhas'!$T$25)</f>
        <v/>
      </c>
      <c r="X40" s="25">
        <f>IF('Campanhas'!$A$25="","",'Campanhas'!$Y$25)</f>
        <v/>
      </c>
      <c r="Y40" s="23">
        <f>IF('Campanhas'!$A$25="","",'Campanhas'!$A$25)</f>
        <v/>
      </c>
    </row>
    <row r="41">
      <c r="T41" s="9">
        <f>IF('Campanhas'!$A$26="","",'Campanhas'!$A$26)</f>
        <v/>
      </c>
      <c r="U41" s="13">
        <f>IF('Campanhas'!$A$26="","",'Campanhas'!$L$26+'Campanhas'!$M$26)</f>
        <v/>
      </c>
      <c r="V41" s="13">
        <f>IF('Campanhas'!$A$26="","",'Campanhas'!$T$26)</f>
        <v/>
      </c>
      <c r="X41" s="14">
        <f>IF('Campanhas'!$A$26="","",'Campanhas'!$Y$26)</f>
        <v/>
      </c>
      <c r="Y41" s="9">
        <f>IF('Campanhas'!$A$26="","",'Campanhas'!$A$26)</f>
        <v/>
      </c>
    </row>
    <row r="42">
      <c r="T42" s="23">
        <f>IF('Campanhas'!$A$27="","",'Campanhas'!$A$27)</f>
        <v/>
      </c>
      <c r="U42" s="24">
        <f>IF('Campanhas'!$A$27="","",'Campanhas'!$L$27+'Campanhas'!$M$27)</f>
        <v/>
      </c>
      <c r="V42" s="24">
        <f>IF('Campanhas'!$A$27="","",'Campanhas'!$T$27)</f>
        <v/>
      </c>
      <c r="X42" s="25">
        <f>IF('Campanhas'!$A$27="","",'Campanhas'!$Y$27)</f>
        <v/>
      </c>
      <c r="Y42" s="23">
        <f>IF('Campanhas'!$A$27="","",'Campanhas'!$A$27)</f>
        <v/>
      </c>
    </row>
    <row r="43">
      <c r="T43" s="9">
        <f>IF('Campanhas'!$A$28="","",'Campanhas'!$A$28)</f>
        <v/>
      </c>
      <c r="U43" s="13">
        <f>IF('Campanhas'!$A$28="","",'Campanhas'!$L$28+'Campanhas'!$M$28)</f>
        <v/>
      </c>
      <c r="V43" s="13">
        <f>IF('Campanhas'!$A$28="","",'Campanhas'!$T$28)</f>
        <v/>
      </c>
      <c r="X43" s="14">
        <f>IF('Campanhas'!$A$28="","",'Campanhas'!$Y$28)</f>
        <v/>
      </c>
      <c r="Y43" s="9">
        <f>IF('Campanhas'!$A$28="","",'Campanhas'!$A$28)</f>
        <v/>
      </c>
    </row>
    <row r="44">
      <c r="T44" s="23">
        <f>IF('Campanhas'!$A$29="","",'Campanhas'!$A$29)</f>
        <v/>
      </c>
      <c r="U44" s="24">
        <f>IF('Campanhas'!$A$29="","",'Campanhas'!$L$29+'Campanhas'!$M$29)</f>
        <v/>
      </c>
      <c r="V44" s="24">
        <f>IF('Campanhas'!$A$29="","",'Campanhas'!$T$29)</f>
        <v/>
      </c>
      <c r="X44" s="25">
        <f>IF('Campanhas'!$A$29="","",'Campanhas'!$Y$29)</f>
        <v/>
      </c>
      <c r="Y44" s="23">
        <f>IF('Campanhas'!$A$29="","",'Campanhas'!$A$29)</f>
        <v/>
      </c>
    </row>
    <row r="45">
      <c r="T45" s="9">
        <f>IF('Campanhas'!$A$30="","",'Campanhas'!$A$30)</f>
        <v/>
      </c>
      <c r="U45" s="13">
        <f>IF('Campanhas'!$A$30="","",'Campanhas'!$L$30+'Campanhas'!$M$30)</f>
        <v/>
      </c>
      <c r="V45" s="13">
        <f>IF('Campanhas'!$A$30="","",'Campanhas'!$T$30)</f>
        <v/>
      </c>
      <c r="X45" s="14">
        <f>IF('Campanhas'!$A$30="","",'Campanhas'!$Y$30)</f>
        <v/>
      </c>
      <c r="Y45" s="9">
        <f>IF('Campanhas'!$A$30="","",'Campanhas'!$A$30)</f>
        <v/>
      </c>
    </row>
    <row r="46">
      <c r="T46" s="23">
        <f>IF('Campanhas'!$A$31="","",'Campanhas'!$A$31)</f>
        <v/>
      </c>
      <c r="U46" s="24">
        <f>IF('Campanhas'!$A$31="","",'Campanhas'!$L$31+'Campanhas'!$M$31)</f>
        <v/>
      </c>
      <c r="V46" s="24">
        <f>IF('Campanhas'!$A$31="","",'Campanhas'!$T$31)</f>
        <v/>
      </c>
      <c r="X46" s="25">
        <f>IF('Campanhas'!$A$31="","",'Campanhas'!$Y$31)</f>
        <v/>
      </c>
      <c r="Y46" s="23">
        <f>IF('Campanhas'!$A$31="","",'Campanhas'!$A$31)</f>
        <v/>
      </c>
    </row>
    <row r="47">
      <c r="T47" s="9">
        <f>IF('Campanhas'!$A$32="","",'Campanhas'!$A$32)</f>
        <v/>
      </c>
      <c r="U47" s="13">
        <f>IF('Campanhas'!$A$32="","",'Campanhas'!$L$32+'Campanhas'!$M$32)</f>
        <v/>
      </c>
      <c r="V47" s="13">
        <f>IF('Campanhas'!$A$32="","",'Campanhas'!$T$32)</f>
        <v/>
      </c>
      <c r="X47" s="14">
        <f>IF('Campanhas'!$A$32="","",'Campanhas'!$Y$32)</f>
        <v/>
      </c>
      <c r="Y47" s="9">
        <f>IF('Campanhas'!$A$32="","",'Campanhas'!$A$32)</f>
        <v/>
      </c>
    </row>
    <row r="48">
      <c r="T48" s="23">
        <f>IF('Campanhas'!$A$33="","",'Campanhas'!$A$33)</f>
        <v/>
      </c>
      <c r="U48" s="24">
        <f>IF('Campanhas'!$A$33="","",'Campanhas'!$L$33+'Campanhas'!$M$33)</f>
        <v/>
      </c>
      <c r="V48" s="24">
        <f>IF('Campanhas'!$A$33="","",'Campanhas'!$T$33)</f>
        <v/>
      </c>
      <c r="X48" s="25">
        <f>IF('Campanhas'!$A$33="","",'Campanhas'!$Y$33)</f>
        <v/>
      </c>
      <c r="Y48" s="23">
        <f>IF('Campanhas'!$A$33="","",'Campanhas'!$A$33)</f>
        <v/>
      </c>
    </row>
    <row r="49">
      <c r="T49" s="9">
        <f>IF('Campanhas'!$A$34="","",'Campanhas'!$A$34)</f>
        <v/>
      </c>
      <c r="U49" s="13">
        <f>IF('Campanhas'!$A$34="","",'Campanhas'!$L$34+'Campanhas'!$M$34)</f>
        <v/>
      </c>
      <c r="V49" s="13">
        <f>IF('Campanhas'!$A$34="","",'Campanhas'!$T$34)</f>
        <v/>
      </c>
      <c r="X49" s="14">
        <f>IF('Campanhas'!$A$34="","",'Campanhas'!$Y$34)</f>
        <v/>
      </c>
      <c r="Y49" s="9">
        <f>IF('Campanhas'!$A$34="","",'Campanhas'!$A$34)</f>
        <v/>
      </c>
    </row>
    <row r="50">
      <c r="T50" s="23">
        <f>IF('Campanhas'!$A$35="","",'Campanhas'!$A$35)</f>
        <v/>
      </c>
      <c r="U50" s="24">
        <f>IF('Campanhas'!$A$35="","",'Campanhas'!$L$35+'Campanhas'!$M$35)</f>
        <v/>
      </c>
      <c r="V50" s="24">
        <f>IF('Campanhas'!$A$35="","",'Campanhas'!$T$35)</f>
        <v/>
      </c>
      <c r="X50" s="25">
        <f>IF('Campanhas'!$A$35="","",'Campanhas'!$Y$35)</f>
        <v/>
      </c>
      <c r="Y50" s="23">
        <f>IF('Campanhas'!$A$35="","",'Campanhas'!$A$35)</f>
        <v/>
      </c>
    </row>
    <row r="51">
      <c r="T51" s="9">
        <f>IF('Campanhas'!$A$36="","",'Campanhas'!$A$36)</f>
        <v/>
      </c>
      <c r="U51" s="13">
        <f>IF('Campanhas'!$A$36="","",'Campanhas'!$L$36+'Campanhas'!$M$36)</f>
        <v/>
      </c>
      <c r="V51" s="13">
        <f>IF('Campanhas'!$A$36="","",'Campanhas'!$T$36)</f>
        <v/>
      </c>
      <c r="X51" s="14">
        <f>IF('Campanhas'!$A$36="","",'Campanhas'!$Y$36)</f>
        <v/>
      </c>
      <c r="Y51" s="9">
        <f>IF('Campanhas'!$A$36="","",'Campanhas'!$A$36)</f>
        <v/>
      </c>
    </row>
    <row r="52">
      <c r="T52" s="23">
        <f>IF('Campanhas'!$A$37="","",'Campanhas'!$A$37)</f>
        <v/>
      </c>
      <c r="U52" s="24">
        <f>IF('Campanhas'!$A$37="","",'Campanhas'!$L$37+'Campanhas'!$M$37)</f>
        <v/>
      </c>
      <c r="V52" s="24">
        <f>IF('Campanhas'!$A$37="","",'Campanhas'!$T$37)</f>
        <v/>
      </c>
      <c r="X52" s="25">
        <f>IF('Campanhas'!$A$37="","",'Campanhas'!$Y$37)</f>
        <v/>
      </c>
      <c r="Y52" s="23">
        <f>IF('Campanhas'!$A$37="","",'Campanhas'!$A$37)</f>
        <v/>
      </c>
    </row>
    <row r="53">
      <c r="T53" s="9">
        <f>IF('Campanhas'!$A$38="","",'Campanhas'!$A$38)</f>
        <v/>
      </c>
      <c r="U53" s="13">
        <f>IF('Campanhas'!$A$38="","",'Campanhas'!$L$38+'Campanhas'!$M$38)</f>
        <v/>
      </c>
      <c r="V53" s="13">
        <f>IF('Campanhas'!$A$38="","",'Campanhas'!$T$38)</f>
        <v/>
      </c>
      <c r="X53" s="14">
        <f>IF('Campanhas'!$A$38="","",'Campanhas'!$Y$38)</f>
        <v/>
      </c>
      <c r="Y53" s="9">
        <f>IF('Campanhas'!$A$38="","",'Campanhas'!$A$38)</f>
        <v/>
      </c>
    </row>
    <row r="54">
      <c r="T54" s="23">
        <f>IF('Campanhas'!$A$39="","",'Campanhas'!$A$39)</f>
        <v/>
      </c>
      <c r="U54" s="24">
        <f>IF('Campanhas'!$A$39="","",'Campanhas'!$L$39+'Campanhas'!$M$39)</f>
        <v/>
      </c>
      <c r="V54" s="24">
        <f>IF('Campanhas'!$A$39="","",'Campanhas'!$T$39)</f>
        <v/>
      </c>
      <c r="X54" s="25">
        <f>IF('Campanhas'!$A$39="","",'Campanhas'!$Y$39)</f>
        <v/>
      </c>
      <c r="Y54" s="23">
        <f>IF('Campanhas'!$A$39="","",'Campanhas'!$A$39)</f>
        <v/>
      </c>
    </row>
    <row r="55">
      <c r="T55" s="9">
        <f>IF('Campanhas'!$A$40="","",'Campanhas'!$A$40)</f>
        <v/>
      </c>
      <c r="U55" s="13">
        <f>IF('Campanhas'!$A$40="","",'Campanhas'!$L$40+'Campanhas'!$M$40)</f>
        <v/>
      </c>
      <c r="V55" s="13">
        <f>IF('Campanhas'!$A$40="","",'Campanhas'!$T$40)</f>
        <v/>
      </c>
      <c r="X55" s="14">
        <f>IF('Campanhas'!$A$40="","",'Campanhas'!$Y$40)</f>
        <v/>
      </c>
      <c r="Y55" s="9">
        <f>IF('Campanhas'!$A$40="","",'Campanhas'!$A$40)</f>
        <v/>
      </c>
    </row>
    <row r="56">
      <c r="T56" s="23">
        <f>IF('Campanhas'!$A$41="","",'Campanhas'!$A$41)</f>
        <v/>
      </c>
      <c r="U56" s="24">
        <f>IF('Campanhas'!$A$41="","",'Campanhas'!$L$41+'Campanhas'!$M$41)</f>
        <v/>
      </c>
      <c r="V56" s="24">
        <f>IF('Campanhas'!$A$41="","",'Campanhas'!$T$41)</f>
        <v/>
      </c>
      <c r="X56" s="25">
        <f>IF('Campanhas'!$A$41="","",'Campanhas'!$Y$41)</f>
        <v/>
      </c>
      <c r="Y56" s="23">
        <f>IF('Campanhas'!$A$41="","",'Campanhas'!$A$41)</f>
        <v/>
      </c>
    </row>
    <row r="57">
      <c r="T57" s="9">
        <f>IF('Campanhas'!$A$42="","",'Campanhas'!$A$42)</f>
        <v/>
      </c>
      <c r="U57" s="13">
        <f>IF('Campanhas'!$A$42="","",'Campanhas'!$L$42+'Campanhas'!$M$42)</f>
        <v/>
      </c>
      <c r="V57" s="13">
        <f>IF('Campanhas'!$A$42="","",'Campanhas'!$T$42)</f>
        <v/>
      </c>
      <c r="X57" s="14">
        <f>IF('Campanhas'!$A$42="","",'Campanhas'!$Y$42)</f>
        <v/>
      </c>
      <c r="Y57" s="9">
        <f>IF('Campanhas'!$A$42="","",'Campanhas'!$A$42)</f>
        <v/>
      </c>
    </row>
    <row r="58">
      <c r="T58" s="23">
        <f>IF('Campanhas'!$A$43="","",'Campanhas'!$A$43)</f>
        <v/>
      </c>
      <c r="U58" s="24">
        <f>IF('Campanhas'!$A$43="","",'Campanhas'!$L$43+'Campanhas'!$M$43)</f>
        <v/>
      </c>
      <c r="V58" s="24">
        <f>IF('Campanhas'!$A$43="","",'Campanhas'!$T$43)</f>
        <v/>
      </c>
      <c r="X58" s="25">
        <f>IF('Campanhas'!$A$43="","",'Campanhas'!$Y$43)</f>
        <v/>
      </c>
      <c r="Y58" s="23">
        <f>IF('Campanhas'!$A$43="","",'Campanhas'!$A$43)</f>
        <v/>
      </c>
    </row>
    <row r="59">
      <c r="T59" s="9">
        <f>IF('Campanhas'!$A$44="","",'Campanhas'!$A$44)</f>
        <v/>
      </c>
      <c r="U59" s="13">
        <f>IF('Campanhas'!$A$44="","",'Campanhas'!$L$44+'Campanhas'!$M$44)</f>
        <v/>
      </c>
      <c r="V59" s="13">
        <f>IF('Campanhas'!$A$44="","",'Campanhas'!$T$44)</f>
        <v/>
      </c>
      <c r="X59" s="14">
        <f>IF('Campanhas'!$A$44="","",'Campanhas'!$Y$44)</f>
        <v/>
      </c>
      <c r="Y59" s="9">
        <f>IF('Campanhas'!$A$44="","",'Campanhas'!$A$44)</f>
        <v/>
      </c>
    </row>
    <row r="60">
      <c r="T60" s="23">
        <f>IF('Campanhas'!$A$45="","",'Campanhas'!$A$45)</f>
        <v/>
      </c>
      <c r="U60" s="24">
        <f>IF('Campanhas'!$A$45="","",'Campanhas'!$L$45+'Campanhas'!$M$45)</f>
        <v/>
      </c>
      <c r="V60" s="24">
        <f>IF('Campanhas'!$A$45="","",'Campanhas'!$T$45)</f>
        <v/>
      </c>
      <c r="X60" s="25">
        <f>IF('Campanhas'!$A$45="","",'Campanhas'!$Y$45)</f>
        <v/>
      </c>
      <c r="Y60" s="23">
        <f>IF('Campanhas'!$A$45="","",'Campanhas'!$A$45)</f>
        <v/>
      </c>
    </row>
    <row r="61">
      <c r="T61" s="9">
        <f>IF('Campanhas'!$A$46="","",'Campanhas'!$A$46)</f>
        <v/>
      </c>
      <c r="U61" s="13">
        <f>IF('Campanhas'!$A$46="","",'Campanhas'!$L$46+'Campanhas'!$M$46)</f>
        <v/>
      </c>
      <c r="V61" s="13">
        <f>IF('Campanhas'!$A$46="","",'Campanhas'!$T$46)</f>
        <v/>
      </c>
      <c r="X61" s="14">
        <f>IF('Campanhas'!$A$46="","",'Campanhas'!$Y$46)</f>
        <v/>
      </c>
      <c r="Y61" s="9">
        <f>IF('Campanhas'!$A$46="","",'Campanhas'!$A$46)</f>
        <v/>
      </c>
    </row>
    <row r="62">
      <c r="T62" s="23">
        <f>IF('Campanhas'!$A$47="","",'Campanhas'!$A$47)</f>
        <v/>
      </c>
      <c r="U62" s="24">
        <f>IF('Campanhas'!$A$47="","",'Campanhas'!$L$47+'Campanhas'!$M$47)</f>
        <v/>
      </c>
      <c r="V62" s="24">
        <f>IF('Campanhas'!$A$47="","",'Campanhas'!$T$47)</f>
        <v/>
      </c>
      <c r="X62" s="25">
        <f>IF('Campanhas'!$A$47="","",'Campanhas'!$Y$47)</f>
        <v/>
      </c>
      <c r="Y62" s="23">
        <f>IF('Campanhas'!$A$47="","",'Campanhas'!$A$47)</f>
        <v/>
      </c>
    </row>
    <row r="63">
      <c r="T63" s="9">
        <f>IF('Campanhas'!$A$48="","",'Campanhas'!$A$48)</f>
        <v/>
      </c>
      <c r="U63" s="13">
        <f>IF('Campanhas'!$A$48="","",'Campanhas'!$L$48+'Campanhas'!$M$48)</f>
        <v/>
      </c>
      <c r="V63" s="13">
        <f>IF('Campanhas'!$A$48="","",'Campanhas'!$T$48)</f>
        <v/>
      </c>
      <c r="X63" s="14">
        <f>IF('Campanhas'!$A$48="","",'Campanhas'!$Y$48)</f>
        <v/>
      </c>
      <c r="Y63" s="9">
        <f>IF('Campanhas'!$A$48="","",'Campanhas'!$A$48)</f>
        <v/>
      </c>
    </row>
    <row r="64">
      <c r="T64" s="23">
        <f>IF('Campanhas'!$A$49="","",'Campanhas'!$A$49)</f>
        <v/>
      </c>
      <c r="U64" s="24">
        <f>IF('Campanhas'!$A$49="","",'Campanhas'!$L$49+'Campanhas'!$M$49)</f>
        <v/>
      </c>
      <c r="V64" s="24">
        <f>IF('Campanhas'!$A$49="","",'Campanhas'!$T$49)</f>
        <v/>
      </c>
      <c r="X64" s="25">
        <f>IF('Campanhas'!$A$49="","",'Campanhas'!$Y$49)</f>
        <v/>
      </c>
      <c r="Y64" s="23">
        <f>IF('Campanhas'!$A$49="","",'Campanhas'!$A$49)</f>
        <v/>
      </c>
    </row>
    <row r="65">
      <c r="T65" s="9">
        <f>IF('Campanhas'!$A$50="","",'Campanhas'!$A$50)</f>
        <v/>
      </c>
      <c r="U65" s="13">
        <f>IF('Campanhas'!$A$50="","",'Campanhas'!$L$50+'Campanhas'!$M$50)</f>
        <v/>
      </c>
      <c r="V65" s="13">
        <f>IF('Campanhas'!$A$50="","",'Campanhas'!$T$50)</f>
        <v/>
      </c>
      <c r="X65" s="14">
        <f>IF('Campanhas'!$A$50="","",'Campanhas'!$Y$50)</f>
        <v/>
      </c>
      <c r="Y65" s="9">
        <f>IF('Campanhas'!$A$50="","",'Campanhas'!$A$50)</f>
        <v/>
      </c>
    </row>
    <row r="66">
      <c r="T66" s="23">
        <f>IF('Campanhas'!$A$51="","",'Campanhas'!$A$51)</f>
        <v/>
      </c>
      <c r="U66" s="24">
        <f>IF('Campanhas'!$A$51="","",'Campanhas'!$L$51+'Campanhas'!$M$51)</f>
        <v/>
      </c>
      <c r="V66" s="24">
        <f>IF('Campanhas'!$A$51="","",'Campanhas'!$T$51)</f>
        <v/>
      </c>
      <c r="X66" s="25">
        <f>IF('Campanhas'!$A$51="","",'Campanhas'!$Y$51)</f>
        <v/>
      </c>
      <c r="Y66" s="23">
        <f>IF('Campanhas'!$A$51="","",'Campanhas'!$A$51)</f>
        <v/>
      </c>
    </row>
    <row r="67">
      <c r="T67" s="9">
        <f>IF('Campanhas'!$A$52="","",'Campanhas'!$A$52)</f>
        <v/>
      </c>
      <c r="U67" s="13">
        <f>IF('Campanhas'!$A$52="","",'Campanhas'!$L$52+'Campanhas'!$M$52)</f>
        <v/>
      </c>
      <c r="V67" s="13">
        <f>IF('Campanhas'!$A$52="","",'Campanhas'!$T$52)</f>
        <v/>
      </c>
      <c r="X67" s="14">
        <f>IF('Campanhas'!$A$52="","",'Campanhas'!$Y$52)</f>
        <v/>
      </c>
      <c r="Y67" s="9">
        <f>IF('Campanhas'!$A$52="","",'Campanhas'!$A$52)</f>
        <v/>
      </c>
    </row>
    <row r="68">
      <c r="T68" s="23">
        <f>IF('Campanhas'!$A$53="","",'Campanhas'!$A$53)</f>
        <v/>
      </c>
      <c r="U68" s="24">
        <f>IF('Campanhas'!$A$53="","",'Campanhas'!$L$53+'Campanhas'!$M$53)</f>
        <v/>
      </c>
      <c r="V68" s="24">
        <f>IF('Campanhas'!$A$53="","",'Campanhas'!$T$53)</f>
        <v/>
      </c>
      <c r="X68" s="25">
        <f>IF('Campanhas'!$A$53="","",'Campanhas'!$Y$53)</f>
        <v/>
      </c>
      <c r="Y68" s="23">
        <f>IF('Campanhas'!$A$53="","",'Campanhas'!$A$53)</f>
        <v/>
      </c>
    </row>
    <row r="69">
      <c r="T69" s="9">
        <f>IF('Campanhas'!$A$54="","",'Campanhas'!$A$54)</f>
        <v/>
      </c>
      <c r="U69" s="13">
        <f>IF('Campanhas'!$A$54="","",'Campanhas'!$L$54+'Campanhas'!$M$54)</f>
        <v/>
      </c>
      <c r="V69" s="13">
        <f>IF('Campanhas'!$A$54="","",'Campanhas'!$T$54)</f>
        <v/>
      </c>
      <c r="X69" s="14">
        <f>IF('Campanhas'!$A$54="","",'Campanhas'!$Y$54)</f>
        <v/>
      </c>
      <c r="Y69" s="9">
        <f>IF('Campanhas'!$A$54="","",'Campanhas'!$A$54)</f>
        <v/>
      </c>
    </row>
    <row r="70">
      <c r="T70" s="23">
        <f>IF('Campanhas'!$A$55="","",'Campanhas'!$A$55)</f>
        <v/>
      </c>
      <c r="U70" s="24">
        <f>IF('Campanhas'!$A$55="","",'Campanhas'!$L$55+'Campanhas'!$M$55)</f>
        <v/>
      </c>
      <c r="V70" s="24">
        <f>IF('Campanhas'!$A$55="","",'Campanhas'!$T$55)</f>
        <v/>
      </c>
      <c r="X70" s="25">
        <f>IF('Campanhas'!$A$55="","",'Campanhas'!$Y$55)</f>
        <v/>
      </c>
      <c r="Y70" s="23">
        <f>IF('Campanhas'!$A$55="","",'Campanhas'!$A$55)</f>
        <v/>
      </c>
    </row>
    <row r="71">
      <c r="T71" s="9">
        <f>IF('Campanhas'!$A$56="","",'Campanhas'!$A$56)</f>
        <v/>
      </c>
      <c r="U71" s="13">
        <f>IF('Campanhas'!$A$56="","",'Campanhas'!$L$56+'Campanhas'!$M$56)</f>
        <v/>
      </c>
      <c r="V71" s="13">
        <f>IF('Campanhas'!$A$56="","",'Campanhas'!$T$56)</f>
        <v/>
      </c>
      <c r="X71" s="14">
        <f>IF('Campanhas'!$A$56="","",'Campanhas'!$Y$56)</f>
        <v/>
      </c>
      <c r="Y71" s="9">
        <f>IF('Campanhas'!$A$56="","",'Campanhas'!$A$56)</f>
        <v/>
      </c>
    </row>
    <row r="72">
      <c r="T72" s="23">
        <f>IF('Campanhas'!$A$57="","",'Campanhas'!$A$57)</f>
        <v/>
      </c>
      <c r="U72" s="24">
        <f>IF('Campanhas'!$A$57="","",'Campanhas'!$L$57+'Campanhas'!$M$57)</f>
        <v/>
      </c>
      <c r="V72" s="24">
        <f>IF('Campanhas'!$A$57="","",'Campanhas'!$T$57)</f>
        <v/>
      </c>
      <c r="X72" s="25">
        <f>IF('Campanhas'!$A$57="","",'Campanhas'!$Y$57)</f>
        <v/>
      </c>
      <c r="Y72" s="23">
        <f>IF('Campanhas'!$A$57="","",'Campanhas'!$A$57)</f>
        <v/>
      </c>
    </row>
    <row r="73">
      <c r="T73" s="9">
        <f>IF('Campanhas'!$A$58="","",'Campanhas'!$A$58)</f>
        <v/>
      </c>
      <c r="U73" s="13">
        <f>IF('Campanhas'!$A$58="","",'Campanhas'!$L$58+'Campanhas'!$M$58)</f>
        <v/>
      </c>
      <c r="V73" s="13">
        <f>IF('Campanhas'!$A$58="","",'Campanhas'!$T$58)</f>
        <v/>
      </c>
      <c r="X73" s="14">
        <f>IF('Campanhas'!$A$58="","",'Campanhas'!$Y$58)</f>
        <v/>
      </c>
      <c r="Y73" s="9">
        <f>IF('Campanhas'!$A$58="","",'Campanhas'!$A$58)</f>
        <v/>
      </c>
    </row>
    <row r="74">
      <c r="T74" s="23">
        <f>IF('Campanhas'!$A$59="","",'Campanhas'!$A$59)</f>
        <v/>
      </c>
      <c r="U74" s="24">
        <f>IF('Campanhas'!$A$59="","",'Campanhas'!$L$59+'Campanhas'!$M$59)</f>
        <v/>
      </c>
      <c r="V74" s="24">
        <f>IF('Campanhas'!$A$59="","",'Campanhas'!$T$59)</f>
        <v/>
      </c>
      <c r="X74" s="25">
        <f>IF('Campanhas'!$A$59="","",'Campanhas'!$Y$59)</f>
        <v/>
      </c>
      <c r="Y74" s="23">
        <f>IF('Campanhas'!$A$59="","",'Campanhas'!$A$59)</f>
        <v/>
      </c>
    </row>
    <row r="75">
      <c r="T75" s="9">
        <f>IF('Campanhas'!$A$60="","",'Campanhas'!$A$60)</f>
        <v/>
      </c>
      <c r="U75" s="13">
        <f>IF('Campanhas'!$A$60="","",'Campanhas'!$L$60+'Campanhas'!$M$60)</f>
        <v/>
      </c>
      <c r="V75" s="13">
        <f>IF('Campanhas'!$A$60="","",'Campanhas'!$T$60)</f>
        <v/>
      </c>
      <c r="X75" s="14">
        <f>IF('Campanhas'!$A$60="","",'Campanhas'!$Y$60)</f>
        <v/>
      </c>
      <c r="Y75" s="9">
        <f>IF('Campanhas'!$A$60="","",'Campanhas'!$A$60)</f>
        <v/>
      </c>
    </row>
    <row r="76">
      <c r="T76" s="23">
        <f>IF('Campanhas'!$A$61="","",'Campanhas'!$A$61)</f>
        <v/>
      </c>
      <c r="U76" s="24">
        <f>IF('Campanhas'!$A$61="","",'Campanhas'!$L$61+'Campanhas'!$M$61)</f>
        <v/>
      </c>
      <c r="V76" s="24">
        <f>IF('Campanhas'!$A$61="","",'Campanhas'!$T$61)</f>
        <v/>
      </c>
      <c r="X76" s="25">
        <f>IF('Campanhas'!$A$61="","",'Campanhas'!$Y$61)</f>
        <v/>
      </c>
      <c r="Y76" s="23">
        <f>IF('Campanhas'!$A$61="","",'Campanhas'!$A$61)</f>
        <v/>
      </c>
    </row>
    <row r="77">
      <c r="T77" s="9">
        <f>IF('Campanhas'!$A$62="","",'Campanhas'!$A$62)</f>
        <v/>
      </c>
      <c r="U77" s="13">
        <f>IF('Campanhas'!$A$62="","",'Campanhas'!$L$62+'Campanhas'!$M$62)</f>
        <v/>
      </c>
      <c r="V77" s="13">
        <f>IF('Campanhas'!$A$62="","",'Campanhas'!$T$62)</f>
        <v/>
      </c>
      <c r="X77" s="14">
        <f>IF('Campanhas'!$A$62="","",'Campanhas'!$Y$62)</f>
        <v/>
      </c>
      <c r="Y77" s="9">
        <f>IF('Campanhas'!$A$62="","",'Campanhas'!$A$62)</f>
        <v/>
      </c>
    </row>
    <row r="78">
      <c r="T78" s="23">
        <f>IF('Campanhas'!$A$63="","",'Campanhas'!$A$63)</f>
        <v/>
      </c>
      <c r="U78" s="24">
        <f>IF('Campanhas'!$A$63="","",'Campanhas'!$L$63+'Campanhas'!$M$63)</f>
        <v/>
      </c>
      <c r="V78" s="24">
        <f>IF('Campanhas'!$A$63="","",'Campanhas'!$T$63)</f>
        <v/>
      </c>
      <c r="X78" s="25">
        <f>IF('Campanhas'!$A$63="","",'Campanhas'!$Y$63)</f>
        <v/>
      </c>
      <c r="Y78" s="23">
        <f>IF('Campanhas'!$A$63="","",'Campanhas'!$A$63)</f>
        <v/>
      </c>
    </row>
    <row r="79">
      <c r="T79" s="9">
        <f>IF('Campanhas'!$A$64="","",'Campanhas'!$A$64)</f>
        <v/>
      </c>
      <c r="U79" s="13">
        <f>IF('Campanhas'!$A$64="","",'Campanhas'!$L$64+'Campanhas'!$M$64)</f>
        <v/>
      </c>
      <c r="V79" s="13">
        <f>IF('Campanhas'!$A$64="","",'Campanhas'!$T$64)</f>
        <v/>
      </c>
      <c r="X79" s="14">
        <f>IF('Campanhas'!$A$64="","",'Campanhas'!$Y$64)</f>
        <v/>
      </c>
      <c r="Y79" s="9">
        <f>IF('Campanhas'!$A$64="","",'Campanhas'!$A$64)</f>
        <v/>
      </c>
    </row>
    <row r="80">
      <c r="T80" s="23">
        <f>IF('Campanhas'!$A$65="","",'Campanhas'!$A$65)</f>
        <v/>
      </c>
      <c r="U80" s="24">
        <f>IF('Campanhas'!$A$65="","",'Campanhas'!$L$65+'Campanhas'!$M$65)</f>
        <v/>
      </c>
      <c r="V80" s="24">
        <f>IF('Campanhas'!$A$65="","",'Campanhas'!$T$65)</f>
        <v/>
      </c>
      <c r="X80" s="25">
        <f>IF('Campanhas'!$A$65="","",'Campanhas'!$Y$65)</f>
        <v/>
      </c>
      <c r="Y80" s="23">
        <f>IF('Campanhas'!$A$65="","",'Campanhas'!$A$65)</f>
        <v/>
      </c>
    </row>
    <row r="81">
      <c r="T81" s="9">
        <f>IF('Campanhas'!$A$66="","",'Campanhas'!$A$66)</f>
        <v/>
      </c>
      <c r="U81" s="13">
        <f>IF('Campanhas'!$A$66="","",'Campanhas'!$L$66+'Campanhas'!$M$66)</f>
        <v/>
      </c>
      <c r="V81" s="13">
        <f>IF('Campanhas'!$A$66="","",'Campanhas'!$T$66)</f>
        <v/>
      </c>
      <c r="X81" s="14">
        <f>IF('Campanhas'!$A$66="","",'Campanhas'!$Y$66)</f>
        <v/>
      </c>
      <c r="Y81" s="9">
        <f>IF('Campanhas'!$A$66="","",'Campanhas'!$A$66)</f>
        <v/>
      </c>
    </row>
    <row r="82">
      <c r="T82" s="23">
        <f>IF('Campanhas'!$A$67="","",'Campanhas'!$A$67)</f>
        <v/>
      </c>
      <c r="U82" s="24">
        <f>IF('Campanhas'!$A$67="","",'Campanhas'!$L$67+'Campanhas'!$M$67)</f>
        <v/>
      </c>
      <c r="V82" s="24">
        <f>IF('Campanhas'!$A$67="","",'Campanhas'!$T$67)</f>
        <v/>
      </c>
      <c r="X82" s="25">
        <f>IF('Campanhas'!$A$67="","",'Campanhas'!$Y$67)</f>
        <v/>
      </c>
      <c r="Y82" s="23">
        <f>IF('Campanhas'!$A$67="","",'Campanhas'!$A$67)</f>
        <v/>
      </c>
    </row>
    <row r="83">
      <c r="T83" s="9">
        <f>IF('Campanhas'!$A$68="","",'Campanhas'!$A$68)</f>
        <v/>
      </c>
      <c r="U83" s="13">
        <f>IF('Campanhas'!$A$68="","",'Campanhas'!$L$68+'Campanhas'!$M$68)</f>
        <v/>
      </c>
      <c r="V83" s="13">
        <f>IF('Campanhas'!$A$68="","",'Campanhas'!$T$68)</f>
        <v/>
      </c>
      <c r="X83" s="14">
        <f>IF('Campanhas'!$A$68="","",'Campanhas'!$Y$68)</f>
        <v/>
      </c>
      <c r="Y83" s="9">
        <f>IF('Campanhas'!$A$68="","",'Campanhas'!$A$68)</f>
        <v/>
      </c>
    </row>
    <row r="84">
      <c r="T84" s="23">
        <f>IF('Campanhas'!$A$69="","",'Campanhas'!$A$69)</f>
        <v/>
      </c>
      <c r="U84" s="24">
        <f>IF('Campanhas'!$A$69="","",'Campanhas'!$L$69+'Campanhas'!$M$69)</f>
        <v/>
      </c>
      <c r="V84" s="24">
        <f>IF('Campanhas'!$A$69="","",'Campanhas'!$T$69)</f>
        <v/>
      </c>
      <c r="X84" s="25">
        <f>IF('Campanhas'!$A$69="","",'Campanhas'!$Y$69)</f>
        <v/>
      </c>
      <c r="Y84" s="23">
        <f>IF('Campanhas'!$A$69="","",'Campanhas'!$A$69)</f>
        <v/>
      </c>
    </row>
    <row r="85">
      <c r="T85" s="9">
        <f>IF('Campanhas'!$A$70="","",'Campanhas'!$A$70)</f>
        <v/>
      </c>
      <c r="U85" s="13">
        <f>IF('Campanhas'!$A$70="","",'Campanhas'!$L$70+'Campanhas'!$M$70)</f>
        <v/>
      </c>
      <c r="V85" s="13">
        <f>IF('Campanhas'!$A$70="","",'Campanhas'!$T$70)</f>
        <v/>
      </c>
      <c r="X85" s="14">
        <f>IF('Campanhas'!$A$70="","",'Campanhas'!$Y$70)</f>
        <v/>
      </c>
      <c r="Y85" s="9">
        <f>IF('Campanhas'!$A$70="","",'Campanhas'!$A$70)</f>
        <v/>
      </c>
    </row>
    <row r="86">
      <c r="T86" s="23">
        <f>IF('Campanhas'!$A$71="","",'Campanhas'!$A$71)</f>
        <v/>
      </c>
      <c r="U86" s="24">
        <f>IF('Campanhas'!$A$71="","",'Campanhas'!$L$71+'Campanhas'!$M$71)</f>
        <v/>
      </c>
      <c r="V86" s="24">
        <f>IF('Campanhas'!$A$71="","",'Campanhas'!$T$71)</f>
        <v/>
      </c>
      <c r="X86" s="25">
        <f>IF('Campanhas'!$A$71="","",'Campanhas'!$Y$71)</f>
        <v/>
      </c>
      <c r="Y86" s="23">
        <f>IF('Campanhas'!$A$71="","",'Campanhas'!$A$71)</f>
        <v/>
      </c>
    </row>
    <row r="87">
      <c r="T87" s="9">
        <f>IF('Campanhas'!$A$72="","",'Campanhas'!$A$72)</f>
        <v/>
      </c>
      <c r="U87" s="13">
        <f>IF('Campanhas'!$A$72="","",'Campanhas'!$L$72+'Campanhas'!$M$72)</f>
        <v/>
      </c>
      <c r="V87" s="13">
        <f>IF('Campanhas'!$A$72="","",'Campanhas'!$T$72)</f>
        <v/>
      </c>
      <c r="X87" s="14">
        <f>IF('Campanhas'!$A$72="","",'Campanhas'!$Y$72)</f>
        <v/>
      </c>
      <c r="Y87" s="9">
        <f>IF('Campanhas'!$A$72="","",'Campanhas'!$A$72)</f>
        <v/>
      </c>
    </row>
    <row r="88">
      <c r="T88" s="23">
        <f>IF('Campanhas'!$A$73="","",'Campanhas'!$A$73)</f>
        <v/>
      </c>
      <c r="U88" s="24">
        <f>IF('Campanhas'!$A$73="","",'Campanhas'!$L$73+'Campanhas'!$M$73)</f>
        <v/>
      </c>
      <c r="V88" s="24">
        <f>IF('Campanhas'!$A$73="","",'Campanhas'!$T$73)</f>
        <v/>
      </c>
      <c r="X88" s="25">
        <f>IF('Campanhas'!$A$73="","",'Campanhas'!$Y$73)</f>
        <v/>
      </c>
      <c r="Y88" s="23">
        <f>IF('Campanhas'!$A$73="","",'Campanhas'!$A$73)</f>
        <v/>
      </c>
    </row>
    <row r="89">
      <c r="T89" s="9">
        <f>IF('Campanhas'!$A$74="","",'Campanhas'!$A$74)</f>
        <v/>
      </c>
      <c r="U89" s="13">
        <f>IF('Campanhas'!$A$74="","",'Campanhas'!$L$74+'Campanhas'!$M$74)</f>
        <v/>
      </c>
      <c r="V89" s="13">
        <f>IF('Campanhas'!$A$74="","",'Campanhas'!$T$74)</f>
        <v/>
      </c>
      <c r="X89" s="14">
        <f>IF('Campanhas'!$A$74="","",'Campanhas'!$Y$74)</f>
        <v/>
      </c>
      <c r="Y89" s="9">
        <f>IF('Campanhas'!$A$74="","",'Campanhas'!$A$74)</f>
        <v/>
      </c>
    </row>
    <row r="90">
      <c r="T90" s="23">
        <f>IF('Campanhas'!$A$75="","",'Campanhas'!$A$75)</f>
        <v/>
      </c>
      <c r="U90" s="24">
        <f>IF('Campanhas'!$A$75="","",'Campanhas'!$L$75+'Campanhas'!$M$75)</f>
        <v/>
      </c>
      <c r="V90" s="24">
        <f>IF('Campanhas'!$A$75="","",'Campanhas'!$T$75)</f>
        <v/>
      </c>
      <c r="X90" s="25">
        <f>IF('Campanhas'!$A$75="","",'Campanhas'!$Y$75)</f>
        <v/>
      </c>
      <c r="Y90" s="23">
        <f>IF('Campanhas'!$A$75="","",'Campanhas'!$A$75)</f>
        <v/>
      </c>
    </row>
    <row r="91">
      <c r="T91" s="9">
        <f>IF('Campanhas'!$A$76="","",'Campanhas'!$A$76)</f>
        <v/>
      </c>
      <c r="U91" s="13">
        <f>IF('Campanhas'!$A$76="","",'Campanhas'!$L$76+'Campanhas'!$M$76)</f>
        <v/>
      </c>
      <c r="V91" s="13">
        <f>IF('Campanhas'!$A$76="","",'Campanhas'!$T$76)</f>
        <v/>
      </c>
      <c r="X91" s="14">
        <f>IF('Campanhas'!$A$76="","",'Campanhas'!$Y$76)</f>
        <v/>
      </c>
      <c r="Y91" s="9">
        <f>IF('Campanhas'!$A$76="","",'Campanhas'!$A$76)</f>
        <v/>
      </c>
    </row>
    <row r="92">
      <c r="T92" s="23">
        <f>IF('Campanhas'!$A$77="","",'Campanhas'!$A$77)</f>
        <v/>
      </c>
      <c r="U92" s="24">
        <f>IF('Campanhas'!$A$77="","",'Campanhas'!$L$77+'Campanhas'!$M$77)</f>
        <v/>
      </c>
      <c r="V92" s="24">
        <f>IF('Campanhas'!$A$77="","",'Campanhas'!$T$77)</f>
        <v/>
      </c>
      <c r="X92" s="25">
        <f>IF('Campanhas'!$A$77="","",'Campanhas'!$Y$77)</f>
        <v/>
      </c>
      <c r="Y92" s="23">
        <f>IF('Campanhas'!$A$77="","",'Campanhas'!$A$77)</f>
        <v/>
      </c>
    </row>
    <row r="93">
      <c r="T93" s="9">
        <f>IF('Campanhas'!$A$78="","",'Campanhas'!$A$78)</f>
        <v/>
      </c>
      <c r="U93" s="13">
        <f>IF('Campanhas'!$A$78="","",'Campanhas'!$L$78+'Campanhas'!$M$78)</f>
        <v/>
      </c>
      <c r="V93" s="13">
        <f>IF('Campanhas'!$A$78="","",'Campanhas'!$T$78)</f>
        <v/>
      </c>
      <c r="X93" s="14">
        <f>IF('Campanhas'!$A$78="","",'Campanhas'!$Y$78)</f>
        <v/>
      </c>
      <c r="Y93" s="9">
        <f>IF('Campanhas'!$A$78="","",'Campanhas'!$A$78)</f>
        <v/>
      </c>
    </row>
    <row r="94">
      <c r="T94" s="23">
        <f>IF('Campanhas'!$A$79="","",'Campanhas'!$A$79)</f>
        <v/>
      </c>
      <c r="U94" s="24">
        <f>IF('Campanhas'!$A$79="","",'Campanhas'!$L$79+'Campanhas'!$M$79)</f>
        <v/>
      </c>
      <c r="V94" s="24">
        <f>IF('Campanhas'!$A$79="","",'Campanhas'!$T$79)</f>
        <v/>
      </c>
      <c r="X94" s="25">
        <f>IF('Campanhas'!$A$79="","",'Campanhas'!$Y$79)</f>
        <v/>
      </c>
      <c r="Y94" s="23">
        <f>IF('Campanhas'!$A$79="","",'Campanhas'!$A$79)</f>
        <v/>
      </c>
    </row>
    <row r="95">
      <c r="T95" s="9">
        <f>IF('Campanhas'!$A$80="","",'Campanhas'!$A$80)</f>
        <v/>
      </c>
      <c r="U95" s="13">
        <f>IF('Campanhas'!$A$80="","",'Campanhas'!$L$80+'Campanhas'!$M$80)</f>
        <v/>
      </c>
      <c r="V95" s="13">
        <f>IF('Campanhas'!$A$80="","",'Campanhas'!$T$80)</f>
        <v/>
      </c>
      <c r="X95" s="14">
        <f>IF('Campanhas'!$A$80="","",'Campanhas'!$Y$80)</f>
        <v/>
      </c>
      <c r="Y95" s="9">
        <f>IF('Campanhas'!$A$80="","",'Campanhas'!$A$80)</f>
        <v/>
      </c>
    </row>
    <row r="96">
      <c r="T96" s="23">
        <f>IF('Campanhas'!$A$81="","",'Campanhas'!$A$81)</f>
        <v/>
      </c>
      <c r="U96" s="24">
        <f>IF('Campanhas'!$A$81="","",'Campanhas'!$L$81+'Campanhas'!$M$81)</f>
        <v/>
      </c>
      <c r="V96" s="24">
        <f>IF('Campanhas'!$A$81="","",'Campanhas'!$T$81)</f>
        <v/>
      </c>
      <c r="X96" s="25">
        <f>IF('Campanhas'!$A$81="","",'Campanhas'!$Y$81)</f>
        <v/>
      </c>
      <c r="Y96" s="23">
        <f>IF('Campanhas'!$A$81="","",'Campanhas'!$A$81)</f>
        <v/>
      </c>
    </row>
    <row r="97">
      <c r="T97" s="9">
        <f>IF('Campanhas'!$A$82="","",'Campanhas'!$A$82)</f>
        <v/>
      </c>
      <c r="U97" s="13">
        <f>IF('Campanhas'!$A$82="","",'Campanhas'!$L$82+'Campanhas'!$M$82)</f>
        <v/>
      </c>
      <c r="V97" s="13">
        <f>IF('Campanhas'!$A$82="","",'Campanhas'!$T$82)</f>
        <v/>
      </c>
      <c r="X97" s="14">
        <f>IF('Campanhas'!$A$82="","",'Campanhas'!$Y$82)</f>
        <v/>
      </c>
      <c r="Y97" s="9">
        <f>IF('Campanhas'!$A$82="","",'Campanhas'!$A$82)</f>
        <v/>
      </c>
    </row>
    <row r="98">
      <c r="T98" s="23">
        <f>IF('Campanhas'!$A$83="","",'Campanhas'!$A$83)</f>
        <v/>
      </c>
      <c r="U98" s="24">
        <f>IF('Campanhas'!$A$83="","",'Campanhas'!$L$83+'Campanhas'!$M$83)</f>
        <v/>
      </c>
      <c r="V98" s="24">
        <f>IF('Campanhas'!$A$83="","",'Campanhas'!$T$83)</f>
        <v/>
      </c>
      <c r="X98" s="25">
        <f>IF('Campanhas'!$A$83="","",'Campanhas'!$Y$83)</f>
        <v/>
      </c>
      <c r="Y98" s="23">
        <f>IF('Campanhas'!$A$83="","",'Campanhas'!$A$83)</f>
        <v/>
      </c>
    </row>
    <row r="99">
      <c r="T99" s="9">
        <f>IF('Campanhas'!$A$84="","",'Campanhas'!$A$84)</f>
        <v/>
      </c>
      <c r="U99" s="13">
        <f>IF('Campanhas'!$A$84="","",'Campanhas'!$L$84+'Campanhas'!$M$84)</f>
        <v/>
      </c>
      <c r="V99" s="13">
        <f>IF('Campanhas'!$A$84="","",'Campanhas'!$T$84)</f>
        <v/>
      </c>
      <c r="X99" s="14">
        <f>IF('Campanhas'!$A$84="","",'Campanhas'!$Y$84)</f>
        <v/>
      </c>
      <c r="Y99" s="9">
        <f>IF('Campanhas'!$A$84="","",'Campanhas'!$A$84)</f>
        <v/>
      </c>
    </row>
    <row r="100">
      <c r="T100" s="23">
        <f>IF('Campanhas'!$A$85="","",'Campanhas'!$A$85)</f>
        <v/>
      </c>
      <c r="U100" s="24">
        <f>IF('Campanhas'!$A$85="","",'Campanhas'!$L$85+'Campanhas'!$M$85)</f>
        <v/>
      </c>
      <c r="V100" s="24">
        <f>IF('Campanhas'!$A$85="","",'Campanhas'!$T$85)</f>
        <v/>
      </c>
      <c r="X100" s="25">
        <f>IF('Campanhas'!$A$85="","",'Campanhas'!$Y$85)</f>
        <v/>
      </c>
      <c r="Y100" s="23">
        <f>IF('Campanhas'!$A$85="","",'Campanhas'!$A$85)</f>
        <v/>
      </c>
    </row>
    <row r="101">
      <c r="T101" s="9">
        <f>IF('Campanhas'!$A$86="","",'Campanhas'!$A$86)</f>
        <v/>
      </c>
      <c r="U101" s="13">
        <f>IF('Campanhas'!$A$86="","",'Campanhas'!$L$86+'Campanhas'!$M$86)</f>
        <v/>
      </c>
      <c r="V101" s="13">
        <f>IF('Campanhas'!$A$86="","",'Campanhas'!$T$86)</f>
        <v/>
      </c>
      <c r="X101" s="14">
        <f>IF('Campanhas'!$A$86="","",'Campanhas'!$Y$86)</f>
        <v/>
      </c>
      <c r="Y101" s="9">
        <f>IF('Campanhas'!$A$86="","",'Campanhas'!$A$86)</f>
        <v/>
      </c>
    </row>
    <row r="102">
      <c r="T102" s="23">
        <f>IF('Campanhas'!$A$87="","",'Campanhas'!$A$87)</f>
        <v/>
      </c>
      <c r="U102" s="24">
        <f>IF('Campanhas'!$A$87="","",'Campanhas'!$L$87+'Campanhas'!$M$87)</f>
        <v/>
      </c>
      <c r="V102" s="24">
        <f>IF('Campanhas'!$A$87="","",'Campanhas'!$T$87)</f>
        <v/>
      </c>
      <c r="X102" s="25">
        <f>IF('Campanhas'!$A$87="","",'Campanhas'!$Y$87)</f>
        <v/>
      </c>
      <c r="Y102" s="23">
        <f>IF('Campanhas'!$A$87="","",'Campanhas'!$A$87)</f>
        <v/>
      </c>
    </row>
    <row r="103">
      <c r="T103" s="9">
        <f>IF('Campanhas'!$A$88="","",'Campanhas'!$A$88)</f>
        <v/>
      </c>
      <c r="U103" s="13">
        <f>IF('Campanhas'!$A$88="","",'Campanhas'!$L$88+'Campanhas'!$M$88)</f>
        <v/>
      </c>
      <c r="V103" s="13">
        <f>IF('Campanhas'!$A$88="","",'Campanhas'!$T$88)</f>
        <v/>
      </c>
      <c r="X103" s="14">
        <f>IF('Campanhas'!$A$88="","",'Campanhas'!$Y$88)</f>
        <v/>
      </c>
      <c r="Y103" s="9">
        <f>IF('Campanhas'!$A$88="","",'Campanhas'!$A$88)</f>
        <v/>
      </c>
    </row>
    <row r="104">
      <c r="T104" s="23">
        <f>IF('Campanhas'!$A$89="","",'Campanhas'!$A$89)</f>
        <v/>
      </c>
      <c r="U104" s="24">
        <f>IF('Campanhas'!$A$89="","",'Campanhas'!$L$89+'Campanhas'!$M$89)</f>
        <v/>
      </c>
      <c r="V104" s="24">
        <f>IF('Campanhas'!$A$89="","",'Campanhas'!$T$89)</f>
        <v/>
      </c>
      <c r="X104" s="25">
        <f>IF('Campanhas'!$A$89="","",'Campanhas'!$Y$89)</f>
        <v/>
      </c>
      <c r="Y104" s="23">
        <f>IF('Campanhas'!$A$89="","",'Campanhas'!$A$89)</f>
        <v/>
      </c>
    </row>
    <row r="105">
      <c r="T105" s="9">
        <f>IF('Campanhas'!$A$90="","",'Campanhas'!$A$90)</f>
        <v/>
      </c>
      <c r="U105" s="13">
        <f>IF('Campanhas'!$A$90="","",'Campanhas'!$L$90+'Campanhas'!$M$90)</f>
        <v/>
      </c>
      <c r="V105" s="13">
        <f>IF('Campanhas'!$A$90="","",'Campanhas'!$T$90)</f>
        <v/>
      </c>
      <c r="X105" s="14">
        <f>IF('Campanhas'!$A$90="","",'Campanhas'!$Y$90)</f>
        <v/>
      </c>
      <c r="Y105" s="9">
        <f>IF('Campanhas'!$A$90="","",'Campanhas'!$A$90)</f>
        <v/>
      </c>
    </row>
    <row r="106">
      <c r="T106" s="23">
        <f>IF('Campanhas'!$A$91="","",'Campanhas'!$A$91)</f>
        <v/>
      </c>
      <c r="U106" s="24">
        <f>IF('Campanhas'!$A$91="","",'Campanhas'!$L$91+'Campanhas'!$M$91)</f>
        <v/>
      </c>
      <c r="V106" s="24">
        <f>IF('Campanhas'!$A$91="","",'Campanhas'!$T$91)</f>
        <v/>
      </c>
      <c r="X106" s="25">
        <f>IF('Campanhas'!$A$91="","",'Campanhas'!$Y$91)</f>
        <v/>
      </c>
      <c r="Y106" s="23">
        <f>IF('Campanhas'!$A$91="","",'Campanhas'!$A$91)</f>
        <v/>
      </c>
    </row>
    <row r="107">
      <c r="T107" s="9">
        <f>IF('Campanhas'!$A$92="","",'Campanhas'!$A$92)</f>
        <v/>
      </c>
      <c r="U107" s="13">
        <f>IF('Campanhas'!$A$92="","",'Campanhas'!$L$92+'Campanhas'!$M$92)</f>
        <v/>
      </c>
      <c r="V107" s="13">
        <f>IF('Campanhas'!$A$92="","",'Campanhas'!$T$92)</f>
        <v/>
      </c>
      <c r="X107" s="14">
        <f>IF('Campanhas'!$A$92="","",'Campanhas'!$Y$92)</f>
        <v/>
      </c>
      <c r="Y107" s="9">
        <f>IF('Campanhas'!$A$92="","",'Campanhas'!$A$92)</f>
        <v/>
      </c>
    </row>
    <row r="108">
      <c r="T108" s="23">
        <f>IF('Campanhas'!$A$93="","",'Campanhas'!$A$93)</f>
        <v/>
      </c>
      <c r="U108" s="24">
        <f>IF('Campanhas'!$A$93="","",'Campanhas'!$L$93+'Campanhas'!$M$93)</f>
        <v/>
      </c>
      <c r="V108" s="24">
        <f>IF('Campanhas'!$A$93="","",'Campanhas'!$T$93)</f>
        <v/>
      </c>
      <c r="X108" s="25">
        <f>IF('Campanhas'!$A$93="","",'Campanhas'!$Y$93)</f>
        <v/>
      </c>
      <c r="Y108" s="23">
        <f>IF('Campanhas'!$A$93="","",'Campanhas'!$A$93)</f>
        <v/>
      </c>
    </row>
    <row r="109">
      <c r="T109" s="9">
        <f>IF('Campanhas'!$A$94="","",'Campanhas'!$A$94)</f>
        <v/>
      </c>
      <c r="U109" s="13">
        <f>IF('Campanhas'!$A$94="","",'Campanhas'!$L$94+'Campanhas'!$M$94)</f>
        <v/>
      </c>
      <c r="V109" s="13">
        <f>IF('Campanhas'!$A$94="","",'Campanhas'!$T$94)</f>
        <v/>
      </c>
      <c r="X109" s="14">
        <f>IF('Campanhas'!$A$94="","",'Campanhas'!$Y$94)</f>
        <v/>
      </c>
      <c r="Y109" s="9">
        <f>IF('Campanhas'!$A$94="","",'Campanhas'!$A$94)</f>
        <v/>
      </c>
    </row>
    <row r="110">
      <c r="T110" s="23">
        <f>IF('Campanhas'!$A$95="","",'Campanhas'!$A$95)</f>
        <v/>
      </c>
      <c r="U110" s="24">
        <f>IF('Campanhas'!$A$95="","",'Campanhas'!$L$95+'Campanhas'!$M$95)</f>
        <v/>
      </c>
      <c r="V110" s="24">
        <f>IF('Campanhas'!$A$95="","",'Campanhas'!$T$95)</f>
        <v/>
      </c>
      <c r="X110" s="25">
        <f>IF('Campanhas'!$A$95="","",'Campanhas'!$Y$95)</f>
        <v/>
      </c>
      <c r="Y110" s="23">
        <f>IF('Campanhas'!$A$95="","",'Campanhas'!$A$95)</f>
        <v/>
      </c>
    </row>
    <row r="111">
      <c r="T111" s="9">
        <f>IF('Campanhas'!$A$96="","",'Campanhas'!$A$96)</f>
        <v/>
      </c>
      <c r="U111" s="13">
        <f>IF('Campanhas'!$A$96="","",'Campanhas'!$L$96+'Campanhas'!$M$96)</f>
        <v/>
      </c>
      <c r="V111" s="13">
        <f>IF('Campanhas'!$A$96="","",'Campanhas'!$T$96)</f>
        <v/>
      </c>
      <c r="X111" s="14">
        <f>IF('Campanhas'!$A$96="","",'Campanhas'!$Y$96)</f>
        <v/>
      </c>
      <c r="Y111" s="9">
        <f>IF('Campanhas'!$A$96="","",'Campanhas'!$A$96)</f>
        <v/>
      </c>
    </row>
    <row r="112">
      <c r="T112" s="23">
        <f>IF('Campanhas'!$A$97="","",'Campanhas'!$A$97)</f>
        <v/>
      </c>
      <c r="U112" s="24">
        <f>IF('Campanhas'!$A$97="","",'Campanhas'!$L$97+'Campanhas'!$M$97)</f>
        <v/>
      </c>
      <c r="V112" s="24">
        <f>IF('Campanhas'!$A$97="","",'Campanhas'!$T$97)</f>
        <v/>
      </c>
      <c r="X112" s="25">
        <f>IF('Campanhas'!$A$97="","",'Campanhas'!$Y$97)</f>
        <v/>
      </c>
      <c r="Y112" s="23">
        <f>IF('Campanhas'!$A$97="","",'Campanhas'!$A$97)</f>
        <v/>
      </c>
    </row>
    <row r="113">
      <c r="T113" s="9">
        <f>IF('Campanhas'!$A$98="","",'Campanhas'!$A$98)</f>
        <v/>
      </c>
      <c r="U113" s="13">
        <f>IF('Campanhas'!$A$98="","",'Campanhas'!$L$98+'Campanhas'!$M$98)</f>
        <v/>
      </c>
      <c r="V113" s="13">
        <f>IF('Campanhas'!$A$98="","",'Campanhas'!$T$98)</f>
        <v/>
      </c>
      <c r="X113" s="14">
        <f>IF('Campanhas'!$A$98="","",'Campanhas'!$Y$98)</f>
        <v/>
      </c>
      <c r="Y113" s="9">
        <f>IF('Campanhas'!$A$98="","",'Campanhas'!$A$98)</f>
        <v/>
      </c>
    </row>
    <row r="114">
      <c r="T114" s="23">
        <f>IF('Campanhas'!$A$99="","",'Campanhas'!$A$99)</f>
        <v/>
      </c>
      <c r="U114" s="24">
        <f>IF('Campanhas'!$A$99="","",'Campanhas'!$L$99+'Campanhas'!$M$99)</f>
        <v/>
      </c>
      <c r="V114" s="24">
        <f>IF('Campanhas'!$A$99="","",'Campanhas'!$T$99)</f>
        <v/>
      </c>
      <c r="X114" s="25">
        <f>IF('Campanhas'!$A$99="","",'Campanhas'!$Y$99)</f>
        <v/>
      </c>
      <c r="Y114" s="23">
        <f>IF('Campanhas'!$A$99="","",'Campanhas'!$A$99)</f>
        <v/>
      </c>
    </row>
    <row r="115">
      <c r="T115" s="9">
        <f>IF('Campanhas'!$A$100="","",'Campanhas'!$A$100)</f>
        <v/>
      </c>
      <c r="U115" s="13">
        <f>IF('Campanhas'!$A$100="","",'Campanhas'!$L$100+'Campanhas'!$M$100)</f>
        <v/>
      </c>
      <c r="V115" s="13">
        <f>IF('Campanhas'!$A$100="","",'Campanhas'!$T$100)</f>
        <v/>
      </c>
      <c r="X115" s="14">
        <f>IF('Campanhas'!$A$100="","",'Campanhas'!$Y$100)</f>
        <v/>
      </c>
      <c r="Y115" s="9">
        <f>IF('Campanhas'!$A$100="","",'Campanhas'!$A$100)</f>
        <v/>
      </c>
    </row>
    <row r="116">
      <c r="T116" s="23">
        <f>IF('Campanhas'!$A$101="","",'Campanhas'!$A$101)</f>
        <v/>
      </c>
      <c r="U116" s="24">
        <f>IF('Campanhas'!$A$101="","",'Campanhas'!$L$101+'Campanhas'!$M$101)</f>
        <v/>
      </c>
      <c r="V116" s="24">
        <f>IF('Campanhas'!$A$101="","",'Campanhas'!$T$101)</f>
        <v/>
      </c>
      <c r="X116" s="25">
        <f>IF('Campanhas'!$A$101="","",'Campanhas'!$Y$101)</f>
        <v/>
      </c>
      <c r="Y116" s="23">
        <f>IF('Campanhas'!$A$101="","",'Campanhas'!$A$101)</f>
        <v/>
      </c>
    </row>
    <row r="117"/>
    <row r="118"/>
    <row r="119"/>
    <row r="120"/>
    <row r="121">
      <c r="T121" s="22" t="inlineStr">
        <is>
          <t>Plataforma</t>
        </is>
      </c>
      <c r="U121" s="22" t="inlineStr">
        <is>
          <t>Alcance total</t>
        </is>
      </c>
      <c r="V121" s="22" t="inlineStr">
        <is>
          <t>Campanhas</t>
        </is>
      </c>
    </row>
    <row r="122">
      <c r="T122" s="23" t="inlineStr">
        <is>
          <t>Instagram</t>
        </is>
      </c>
      <c r="U122" s="26">
        <f>SUMIF('Campanhas'!$F$2:$F$101,$T122,'Campanhas'!$O$2:$O$101)</f>
        <v/>
      </c>
      <c r="V122" s="26">
        <f>COUNTIF('Campanhas'!$F$2:$F$101,$T122)</f>
        <v/>
      </c>
    </row>
    <row r="123">
      <c r="T123" s="9" t="inlineStr">
        <is>
          <t>TikTok</t>
        </is>
      </c>
      <c r="U123" s="10">
        <f>SUMIF('Campanhas'!$F$2:$F$101,$T123,'Campanhas'!$O$2:$O$101)</f>
        <v/>
      </c>
      <c r="V123" s="10">
        <f>COUNTIF('Campanhas'!$F$2:$F$101,$T123)</f>
        <v/>
      </c>
    </row>
    <row r="124">
      <c r="T124" s="23" t="inlineStr">
        <is>
          <t>YouTube</t>
        </is>
      </c>
      <c r="U124" s="26">
        <f>SUMIF('Campanhas'!$F$2:$F$101,$T124,'Campanhas'!$O$2:$O$101)</f>
        <v/>
      </c>
      <c r="V124" s="26">
        <f>COUNTIF('Campanhas'!$F$2:$F$101,$T124)</f>
        <v/>
      </c>
    </row>
    <row r="125"/>
    <row r="126"/>
    <row r="127"/>
    <row r="128">
      <c r="T128" s="22" t="inlineStr">
        <is>
          <t>Mês de início</t>
        </is>
      </c>
      <c r="U128" s="22" t="inlineStr">
        <is>
          <t>Receita gerada</t>
        </is>
      </c>
      <c r="V128" s="22" t="inlineStr">
        <is>
          <t>Próximo marco</t>
        </is>
      </c>
    </row>
    <row r="129">
      <c r="T129" s="36" t="n">
        <v>46023</v>
      </c>
      <c r="U129" s="13">
        <f>SUMIFS('Campanhas'!$T$2:$T$101,'Campanhas'!$B$2:$B$101,"&gt;="&amp;$T129,'Campanhas'!$B$2:$B$101,"&lt;"&amp;$V129)</f>
        <v/>
      </c>
      <c r="V129" s="36" t="n">
        <v>46054</v>
      </c>
    </row>
    <row r="130">
      <c r="T130" s="37" t="n">
        <v>46054</v>
      </c>
      <c r="U130" s="24">
        <f>SUMIFS('Campanhas'!$T$2:$T$101,'Campanhas'!$B$2:$B$101,"&gt;="&amp;$T130,'Campanhas'!$B$2:$B$101,"&lt;"&amp;$V130)</f>
        <v/>
      </c>
      <c r="V130" s="37" t="n">
        <v>46082</v>
      </c>
    </row>
    <row r="131">
      <c r="T131" s="36" t="n">
        <v>46082</v>
      </c>
      <c r="U131" s="13">
        <f>SUMIFS('Campanhas'!$T$2:$T$101,'Campanhas'!$B$2:$B$101,"&gt;="&amp;$T131,'Campanhas'!$B$2:$B$101,"&lt;"&amp;$V131)</f>
        <v/>
      </c>
      <c r="V131" s="36" t="n">
        <v>46113</v>
      </c>
    </row>
    <row r="132">
      <c r="T132" s="37" t="n">
        <v>46113</v>
      </c>
      <c r="U132" s="24">
        <f>SUMIFS('Campanhas'!$T$2:$T$101,'Campanhas'!$B$2:$B$101,"&gt;="&amp;$T132,'Campanhas'!$B$2:$B$101,"&lt;"&amp;$V132)</f>
        <v/>
      </c>
      <c r="V132" s="37" t="n">
        <v>46143</v>
      </c>
    </row>
    <row r="133">
      <c r="T133" s="36" t="n">
        <v>46143</v>
      </c>
      <c r="U133" s="13">
        <f>SUMIFS('Campanhas'!$T$2:$T$101,'Campanhas'!$B$2:$B$101,"&gt;="&amp;$T133,'Campanhas'!$B$2:$B$101,"&lt;"&amp;$V133)</f>
        <v/>
      </c>
      <c r="V133" s="36" t="n">
        <v>46174</v>
      </c>
    </row>
    <row r="134">
      <c r="T134" s="37" t="n">
        <v>46174</v>
      </c>
      <c r="U134" s="24">
        <f>SUMIFS('Campanhas'!$T$2:$T$101,'Campanhas'!$B$2:$B$101,"&gt;="&amp;$T134,'Campanhas'!$B$2:$B$101,"&lt;"&amp;$V134)</f>
        <v/>
      </c>
      <c r="V134" s="37" t="n">
        <v>46204</v>
      </c>
    </row>
    <row r="135">
      <c r="T135" s="36" t="n">
        <v>46204</v>
      </c>
      <c r="U135" s="13">
        <f>SUMIFS('Campanhas'!$T$2:$T$101,'Campanhas'!$B$2:$B$101,"&gt;="&amp;$T135,'Campanhas'!$B$2:$B$101,"&lt;"&amp;$V135)</f>
        <v/>
      </c>
      <c r="V135" s="36" t="n">
        <v>46235</v>
      </c>
    </row>
    <row r="136">
      <c r="T136" s="37" t="n">
        <v>46235</v>
      </c>
      <c r="U136" s="24">
        <f>SUMIFS('Campanhas'!$T$2:$T$101,'Campanhas'!$B$2:$B$101,"&gt;="&amp;$T136,'Campanhas'!$B$2:$B$101,"&lt;"&amp;$V136)</f>
        <v/>
      </c>
      <c r="V136" s="37" t="n">
        <v>46266</v>
      </c>
    </row>
    <row r="137">
      <c r="T137" s="36" t="n">
        <v>46266</v>
      </c>
      <c r="U137" s="13">
        <f>SUMIFS('Campanhas'!$T$2:$T$101,'Campanhas'!$B$2:$B$101,"&gt;="&amp;$T137,'Campanhas'!$B$2:$B$101,"&lt;"&amp;$V137)</f>
        <v/>
      </c>
      <c r="V137" s="36" t="n">
        <v>46296</v>
      </c>
    </row>
  </sheetData>
  <mergeCells count="1">
    <mergeCell ref="A1:I1"/>
  </mergeCells>
  <conditionalFormatting sqref="H4">
    <cfRule type="expression" priority="1" dxfId="1">
      <formula>H4&lt;0</formula>
    </cfRule>
  </conditionalFormatting>
  <conditionalFormatting sqref="E10">
    <cfRule type="expression" priority="2" dxfId="1">
      <formula>E10&lt;0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30" customHeight="1">
      <c r="A1" s="15" t="inlineStr">
        <is>
          <t>Influenciadores | Guia rápido para virar dados em decisão</t>
        </is>
      </c>
    </row>
    <row r="2" ht="32" customHeight="1">
      <c r="A2" s="29" t="inlineStr">
        <is>
          <t>Preencha os campos amarelos, acompanhe os indicadores e mantenha a base pronta para a próxima campanha.</t>
        </is>
      </c>
    </row>
    <row r="3"/>
    <row r="4">
      <c r="A4" s="1" t="inlineStr">
        <is>
          <t>Frente de ação</t>
        </is>
      </c>
      <c r="B4" s="1" t="inlineStr">
        <is>
          <t>Como usar sem perder tempo</t>
        </is>
      </c>
    </row>
    <row r="5" ht="48" customHeight="1">
      <c r="A5" s="30" t="inlineStr">
        <is>
          <t>Cadastre influenciadores</t>
        </is>
      </c>
      <c r="B5" s="30" t="inlineStr">
        <is>
          <t>Na aba Cadastro_Influenciadores, inclua um ID único, dados de contato, plataforma, nicho, seguidores, engajamento, status e cachê padrão. Use as listas suspensas para manter a base limpa.</t>
        </is>
      </c>
    </row>
    <row r="6" ht="48" customHeight="1">
      <c r="A6" s="31" t="inlineStr">
        <is>
          <t>Abra uma campanha</t>
        </is>
      </c>
      <c r="B6" s="31" t="inlineStr">
        <is>
          <t>Na aba Campanhas, informe o ID da campanha, datas, ID do influenciador, entregas, cachê, mídia paga e resultados. Nome, plataforma, cidade, nicho e seguidores são puxados automaticamente por VLOOKUP.</t>
        </is>
      </c>
    </row>
    <row r="7" ht="48" customHeight="1">
      <c r="A7" s="30" t="inlineStr">
        <is>
          <t>Use os IDs certos</t>
        </is>
      </c>
      <c r="B7" s="30" t="inlineStr">
        <is>
          <t>Selecione o ID do influenciador pela lista suspensa. Se aparecer Não encontrado, cadastre primeiro a pessoa na aba Cadastro_Influenciadores.</t>
        </is>
      </c>
    </row>
    <row r="8" ht="48" customHeight="1">
      <c r="A8" s="31" t="inlineStr">
        <is>
          <t>Leia o CPM</t>
        </is>
      </c>
      <c r="B8" s="31" t="inlineStr">
        <is>
          <t>CPM é o custo por mil impressões: investimento em mídia dividido pelas impressões e multiplicado por mil. Quanto menor, melhor a eficiência de mídia.</t>
        </is>
      </c>
    </row>
    <row r="9" ht="48" customHeight="1">
      <c r="A9" s="30" t="inlineStr">
        <is>
          <t>Leia CTR e CPL</t>
        </is>
      </c>
      <c r="B9" s="30" t="inlineStr">
        <is>
          <t>CTR mede cliques sobre alcance. CPL mede o custo total da campanha por lead. Compare campanhas do mesmo objetivo antes de decidir.</t>
        </is>
      </c>
    </row>
    <row r="10" ht="48" customHeight="1">
      <c r="A10" s="31" t="inlineStr">
        <is>
          <t>Leia ROI e engajamento</t>
        </is>
      </c>
      <c r="B10" s="31" t="inlineStr">
        <is>
          <t>ROI compara receita com cachê e mídia. Taxa de engajamento mede engajamentos sobre alcance. ROI positivo indica retorno acima do investimento informado.</t>
        </is>
      </c>
    </row>
    <row r="11" ht="48" customHeight="1">
      <c r="A11" s="30" t="inlineStr">
        <is>
          <t>Padronize os valores</t>
        </is>
      </c>
      <c r="B11" s="30" t="inlineStr">
        <is>
          <t>Use moeda brasileira no formato R$ 1.234,56 e datas no padrão DD/MM/AAAA. Informe cachê, mídia paga e receita sem misturar impostos, comissões ou custos adicionais.</t>
        </is>
      </c>
    </row>
    <row r="12" ht="48" customHeight="1">
      <c r="A12" s="31" t="inlineStr">
        <is>
          <t>Proteja dados pessoais</t>
        </is>
      </c>
      <c r="B12" s="31" t="inlineStr">
        <is>
          <t>Trate CPF/CNPJ, contatos e demais dados conforme LGPD e orientações da ANPD. Limite acessos, evite compartilhamento desnecessário e mantenha somente dados necessários.</t>
        </is>
      </c>
    </row>
    <row r="13" ht="48" customHeight="1">
      <c r="A13" s="30" t="inlineStr">
        <is>
          <t>Decida pelo painel</t>
        </is>
      </c>
      <c r="B13" s="30" t="inlineStr">
        <is>
          <t>Na aba Resumo_Dashboard, acompanhe investimento, receita, ROI, alcance, engajamento e gráficos. Use os alertas vermelhos para revisar campanhas com retorno negativo ou atrasadas.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2026-10-02T18:07:24Z</dcterms:created>
  <dcterms:modified xmlns:dcterms="http://purl.org/dc/terms/" xmlns:xsi="http://www.w3.org/2001/XMLSchema-instance" xsi:type="dcterms:W3CDTF">2026-10-02T18:07:24Z</dcterms:modified>
</cp:coreProperties>
</file>