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vantament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$&quot; #.##0,00"/>
    <numFmt numFmtId="165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name val="Calibri"/>
      <b val="1"/>
      <color rgb="00FFFFFF"/>
      <sz val="10.5"/>
    </font>
    <font>
      <name val="Calibri"/>
      <b val="1"/>
      <color rgb="00DC2626"/>
      <sz val="10.5"/>
    </font>
    <font>
      <name val="Calibri"/>
      <b val="1"/>
      <color rgb="0022C55E"/>
      <sz val="10.5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center" vertical="center" wrapText="1"/>
    </xf>
    <xf numFmtId="164" fontId="5" fillId="6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6" fillId="0" borderId="0" pivotButton="0" quotePrefix="0" xfId="0"/>
    <xf numFmtId="0" fontId="3" fillId="0" borderId="0" pivotButton="0" quotePrefix="0" xfId="0"/>
    <xf numFmtId="0" fontId="7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3" fillId="3" borderId="1" pivotButton="0" quotePrefix="0" xfId="0"/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991B1B"/>
      </font>
      <fill>
        <patternFill patternType="solid">
          <fgColor rgb="00FCA5A5"/>
          <bgColor rgb="00FCA5A5"/>
        </patternFill>
      </fill>
    </dxf>
    <dxf>
      <font>
        <b val="1"/>
        <color rgb="0092400E"/>
      </font>
      <fill>
        <patternFill patternType="solid">
          <fgColor rgb="00FDE68A"/>
          <bgColor rgb="00FDE68A"/>
        </patternFill>
      </fill>
    </dxf>
    <dxf>
      <font>
        <b val="1"/>
        <color rgb="00166534"/>
      </font>
      <fill>
        <patternFill patternType="solid">
          <fgColor rgb="00BBF7D0"/>
          <bgColor rgb="00BBF7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Treinamentos por Departamento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'Dashboard'!$A$5:$A$14</f>
            </numRef>
          </cat>
          <val>
            <numRef>
              <f>'Dashboard'!$B$5:$B$14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Departamento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'Dashboard'!B18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'Dashboard'!$A$19:$A$21</f>
            </numRef>
          </cat>
          <val>
            <numRef>
              <f>'Dashboard'!$B$19:$B$21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5" customWidth="1" min="3" max="3"/>
    <col width="22" customWidth="1" min="4" max="4"/>
    <col width="24" customWidth="1" min="5" max="5"/>
    <col width="15" customWidth="1" min="6" max="6"/>
    <col width="18" customWidth="1" min="7" max="7"/>
    <col width="8" customWidth="1" min="8" max="8"/>
    <col width="12" customWidth="1" min="9" max="9"/>
    <col width="18" customWidth="1" min="10" max="10"/>
    <col width="15" customWidth="1" min="11" max="11"/>
    <col width="15" customWidth="1" min="12" max="12"/>
    <col width="18" customWidth="1" min="13" max="13"/>
  </cols>
  <sheetData>
    <row r="1" ht="28" customHeight="1">
      <c r="A1" s="1" t="inlineStr">
        <is>
          <t>LEVANTAMENTO DE NECESSIDADES DE TREINAMENTO - 2026</t>
        </is>
      </c>
    </row>
    <row r="2"/>
    <row r="3" ht="32" customHeight="1">
      <c r="A3" s="2" t="inlineStr">
        <is>
          <t>Nº</t>
        </is>
      </c>
      <c r="B3" s="2" t="inlineStr">
        <is>
          <t>Colaborador</t>
        </is>
      </c>
      <c r="C3" s="2" t="inlineStr">
        <is>
          <t>Departamento</t>
        </is>
      </c>
      <c r="D3" s="2" t="inlineStr">
        <is>
          <t>Cargo</t>
        </is>
      </c>
      <c r="E3" s="2" t="inlineStr">
        <is>
          <t>Treinamento Necessário</t>
        </is>
      </c>
      <c r="F3" s="2" t="inlineStr">
        <is>
          <t>Nível Atual (1-5)</t>
        </is>
      </c>
      <c r="G3" s="2" t="inlineStr">
        <is>
          <t>Nível Necessário (1-5)</t>
        </is>
      </c>
      <c r="H3" s="2" t="inlineStr">
        <is>
          <t>Gap</t>
        </is>
      </c>
      <c r="I3" s="2" t="inlineStr">
        <is>
          <t>Prioridade</t>
        </is>
      </c>
      <c r="J3" s="2" t="inlineStr">
        <is>
          <t>Custo Estimado (R$)</t>
        </is>
      </c>
      <c r="K3" s="2" t="inlineStr">
        <is>
          <t>Status</t>
        </is>
      </c>
      <c r="L3" s="2" t="inlineStr">
        <is>
          <t>Data Prevista</t>
        </is>
      </c>
      <c r="M3" s="2" t="inlineStr">
        <is>
          <t>Responsável Área</t>
        </is>
      </c>
    </row>
    <row r="4">
      <c r="A4" s="3" t="n">
        <v>1</v>
      </c>
      <c r="B4" s="4" t="inlineStr">
        <is>
          <t>João Silva</t>
        </is>
      </c>
      <c r="C4" s="4" t="inlineStr">
        <is>
          <t>TI</t>
        </is>
      </c>
      <c r="D4" s="4" t="inlineStr">
        <is>
          <t>Analista de Sistemas</t>
        </is>
      </c>
      <c r="E4" s="4" t="inlineStr">
        <is>
          <t>Power BI</t>
        </is>
      </c>
      <c r="F4" s="5" t="n">
        <v>2</v>
      </c>
      <c r="G4" s="5" t="n">
        <v>5</v>
      </c>
      <c r="H4" s="3">
        <f>G4-F4</f>
        <v/>
      </c>
      <c r="I4" s="3">
        <f>IF(H4&gt;=3,"Alta",IF(H4&gt;=1,"Média","Baixa"))</f>
        <v/>
      </c>
      <c r="J4" s="6" t="n">
        <v>1200</v>
      </c>
      <c r="K4" s="5" t="inlineStr">
        <is>
          <t>Pendente</t>
        </is>
      </c>
      <c r="L4" s="3" t="inlineStr">
        <is>
          <t>15/08/2026</t>
        </is>
      </c>
      <c r="M4" s="4" t="inlineStr">
        <is>
          <t>Carlos Mendes</t>
        </is>
      </c>
    </row>
    <row r="5">
      <c r="A5" s="7" t="n">
        <v>2</v>
      </c>
      <c r="B5" s="8" t="inlineStr">
        <is>
          <t>Maria Oliveira</t>
        </is>
      </c>
      <c r="C5" s="8" t="inlineStr">
        <is>
          <t>Vendas</t>
        </is>
      </c>
      <c r="D5" s="8" t="inlineStr">
        <is>
          <t>Consultora Comercial</t>
        </is>
      </c>
      <c r="E5" s="8" t="inlineStr">
        <is>
          <t>Vendas Consultivas</t>
        </is>
      </c>
      <c r="F5" s="5" t="n">
        <v>3</v>
      </c>
      <c r="G5" s="5" t="n">
        <v>4</v>
      </c>
      <c r="H5" s="7">
        <f>G5-F5</f>
        <v/>
      </c>
      <c r="I5" s="7">
        <f>IF(H5&gt;=3,"Alta",IF(H5&gt;=1,"Média","Baixa"))</f>
        <v/>
      </c>
      <c r="J5" s="6" t="n">
        <v>850</v>
      </c>
      <c r="K5" s="5" t="inlineStr">
        <is>
          <t>Em Andamento</t>
        </is>
      </c>
      <c r="L5" s="7" t="inlineStr">
        <is>
          <t>01/08/2026</t>
        </is>
      </c>
      <c r="M5" s="8" t="inlineStr">
        <is>
          <t>Fernanda Rocha</t>
        </is>
      </c>
    </row>
    <row r="6">
      <c r="A6" s="3" t="n">
        <v>3</v>
      </c>
      <c r="B6" s="4" t="inlineStr">
        <is>
          <t>Pedro Santos</t>
        </is>
      </c>
      <c r="C6" s="4" t="inlineStr">
        <is>
          <t>RH</t>
        </is>
      </c>
      <c r="D6" s="4" t="inlineStr">
        <is>
          <t>Analista de RH</t>
        </is>
      </c>
      <c r="E6" s="4" t="inlineStr">
        <is>
          <t>Legislação Trabalhista</t>
        </is>
      </c>
      <c r="F6" s="5" t="n">
        <v>2</v>
      </c>
      <c r="G6" s="5" t="n">
        <v>4</v>
      </c>
      <c r="H6" s="3">
        <f>G6-F6</f>
        <v/>
      </c>
      <c r="I6" s="3">
        <f>IF(H6&gt;=3,"Alta",IF(H6&gt;=1,"Média","Baixa"))</f>
        <v/>
      </c>
      <c r="J6" s="6" t="n">
        <v>600</v>
      </c>
      <c r="K6" s="5" t="inlineStr">
        <is>
          <t>Pendente</t>
        </is>
      </c>
      <c r="L6" s="3" t="inlineStr">
        <is>
          <t>20/08/2026</t>
        </is>
      </c>
      <c r="M6" s="4" t="inlineStr">
        <is>
          <t>Beatriz Nunes</t>
        </is>
      </c>
    </row>
    <row r="7">
      <c r="A7" s="7" t="n">
        <v>4</v>
      </c>
      <c r="B7" s="8" t="inlineStr">
        <is>
          <t>Ana Souza</t>
        </is>
      </c>
      <c r="C7" s="8" t="inlineStr">
        <is>
          <t>Financeiro</t>
        </is>
      </c>
      <c r="D7" s="8" t="inlineStr">
        <is>
          <t>Analista Financeiro</t>
        </is>
      </c>
      <c r="E7" s="8" t="inlineStr">
        <is>
          <t>Excel Avançado</t>
        </is>
      </c>
      <c r="F7" s="5" t="n">
        <v>1</v>
      </c>
      <c r="G7" s="5" t="n">
        <v>4</v>
      </c>
      <c r="H7" s="7">
        <f>G7-F7</f>
        <v/>
      </c>
      <c r="I7" s="7">
        <f>IF(H7&gt;=3,"Alta",IF(H7&gt;=1,"Média","Baixa"))</f>
        <v/>
      </c>
      <c r="J7" s="6" t="n">
        <v>450</v>
      </c>
      <c r="K7" s="5" t="inlineStr">
        <is>
          <t>Concluído</t>
        </is>
      </c>
      <c r="L7" s="7" t="inlineStr">
        <is>
          <t>10/06/2026</t>
        </is>
      </c>
      <c r="M7" s="8" t="inlineStr">
        <is>
          <t>Ricardo Alves</t>
        </is>
      </c>
    </row>
    <row r="8">
      <c r="A8" s="3" t="n">
        <v>5</v>
      </c>
      <c r="B8" s="4" t="inlineStr">
        <is>
          <t>Carlos Pereira</t>
        </is>
      </c>
      <c r="C8" s="4" t="inlineStr">
        <is>
          <t>Marketing</t>
        </is>
      </c>
      <c r="D8" s="4" t="inlineStr">
        <is>
          <t>Coordenador de Marketing</t>
        </is>
      </c>
      <c r="E8" s="4" t="inlineStr">
        <is>
          <t>Comunicação Assertiva</t>
        </is>
      </c>
      <c r="F8" s="5" t="n">
        <v>3</v>
      </c>
      <c r="G8" s="5" t="n">
        <v>3</v>
      </c>
      <c r="H8" s="3">
        <f>G8-F8</f>
        <v/>
      </c>
      <c r="I8" s="3">
        <f>IF(H8&gt;=3,"Alta",IF(H8&gt;=1,"Média","Baixa"))</f>
        <v/>
      </c>
      <c r="J8" s="6" t="n">
        <v>700</v>
      </c>
      <c r="K8" s="5" t="inlineStr">
        <is>
          <t>Concluído</t>
        </is>
      </c>
      <c r="L8" s="3" t="inlineStr">
        <is>
          <t>05/06/2026</t>
        </is>
      </c>
      <c r="M8" s="4" t="inlineStr">
        <is>
          <t>Patrícia Gomes</t>
        </is>
      </c>
    </row>
    <row r="9">
      <c r="A9" s="7" t="n">
        <v>6</v>
      </c>
      <c r="B9" s="8" t="inlineStr">
        <is>
          <t>Juliana Costa</t>
        </is>
      </c>
      <c r="C9" s="8" t="inlineStr">
        <is>
          <t>Produção</t>
        </is>
      </c>
      <c r="D9" s="8" t="inlineStr">
        <is>
          <t>Supervisora de Produção</t>
        </is>
      </c>
      <c r="E9" s="8" t="inlineStr">
        <is>
          <t>Segurança do Trabalho</t>
        </is>
      </c>
      <c r="F9" s="5" t="n">
        <v>2</v>
      </c>
      <c r="G9" s="5" t="n">
        <v>5</v>
      </c>
      <c r="H9" s="7">
        <f>G9-F9</f>
        <v/>
      </c>
      <c r="I9" s="7">
        <f>IF(H9&gt;=3,"Alta",IF(H9&gt;=1,"Média","Baixa"))</f>
        <v/>
      </c>
      <c r="J9" s="6" t="n">
        <v>950</v>
      </c>
      <c r="K9" s="5" t="inlineStr">
        <is>
          <t>Em Andamento</t>
        </is>
      </c>
      <c r="L9" s="7" t="inlineStr">
        <is>
          <t>25/07/2026</t>
        </is>
      </c>
      <c r="M9" s="8" t="inlineStr">
        <is>
          <t>Marcelo Dias</t>
        </is>
      </c>
    </row>
    <row r="10">
      <c r="A10" s="3" t="n">
        <v>7</v>
      </c>
      <c r="B10" s="4" t="inlineStr">
        <is>
          <t>Rafael Almeida</t>
        </is>
      </c>
      <c r="C10" s="4" t="inlineStr">
        <is>
          <t>Logística</t>
        </is>
      </c>
      <c r="D10" s="4" t="inlineStr">
        <is>
          <t>Analista de Logística</t>
        </is>
      </c>
      <c r="E10" s="4" t="inlineStr">
        <is>
          <t>Gestão de Projetos</t>
        </is>
      </c>
      <c r="F10" s="5" t="n">
        <v>2</v>
      </c>
      <c r="G10" s="5" t="n">
        <v>4</v>
      </c>
      <c r="H10" s="3">
        <f>G10-F10</f>
        <v/>
      </c>
      <c r="I10" s="3">
        <f>IF(H10&gt;=3,"Alta",IF(H10&gt;=1,"Média","Baixa"))</f>
        <v/>
      </c>
      <c r="J10" s="6" t="n">
        <v>1500</v>
      </c>
      <c r="K10" s="5" t="inlineStr">
        <is>
          <t>Pendente</t>
        </is>
      </c>
      <c r="L10" s="3" t="inlineStr">
        <is>
          <t>30/08/2026</t>
        </is>
      </c>
      <c r="M10" s="4" t="inlineStr">
        <is>
          <t>Tatiane Reis</t>
        </is>
      </c>
    </row>
    <row r="11">
      <c r="A11" s="7" t="n">
        <v>8</v>
      </c>
      <c r="B11" s="8" t="inlineStr">
        <is>
          <t>Camila Ferreira</t>
        </is>
      </c>
      <c r="C11" s="8" t="inlineStr">
        <is>
          <t>Atendimento</t>
        </is>
      </c>
      <c r="D11" s="8" t="inlineStr">
        <is>
          <t>Atendente Sênior</t>
        </is>
      </c>
      <c r="E11" s="8" t="inlineStr">
        <is>
          <t>Atendimento ao Cliente</t>
        </is>
      </c>
      <c r="F11" s="5" t="n">
        <v>3</v>
      </c>
      <c r="G11" s="5" t="n">
        <v>4</v>
      </c>
      <c r="H11" s="7">
        <f>G11-F11</f>
        <v/>
      </c>
      <c r="I11" s="7">
        <f>IF(H11&gt;=3,"Alta",IF(H11&gt;=1,"Média","Baixa"))</f>
        <v/>
      </c>
      <c r="J11" s="6" t="n">
        <v>500</v>
      </c>
      <c r="K11" s="5" t="inlineStr">
        <is>
          <t>Pendente</t>
        </is>
      </c>
      <c r="L11" s="7" t="inlineStr">
        <is>
          <t>12/08/2026</t>
        </is>
      </c>
      <c r="M11" s="8" t="inlineStr">
        <is>
          <t>Fernanda Rocha</t>
        </is>
      </c>
    </row>
    <row r="12">
      <c r="A12" s="3" t="n">
        <v>9</v>
      </c>
      <c r="B12" s="4" t="inlineStr">
        <is>
          <t>Fernanda Lima</t>
        </is>
      </c>
      <c r="C12" s="4" t="inlineStr">
        <is>
          <t>Jurídico</t>
        </is>
      </c>
      <c r="D12" s="4" t="inlineStr">
        <is>
          <t>Assistente Jurídica</t>
        </is>
      </c>
      <c r="E12" s="4" t="inlineStr">
        <is>
          <t>Legislação Trabalhista</t>
        </is>
      </c>
      <c r="F12" s="5" t="n">
        <v>2</v>
      </c>
      <c r="G12" s="5" t="n">
        <v>3</v>
      </c>
      <c r="H12" s="3">
        <f>G12-F12</f>
        <v/>
      </c>
      <c r="I12" s="3">
        <f>IF(H12&gt;=3,"Alta",IF(H12&gt;=1,"Média","Baixa"))</f>
        <v/>
      </c>
      <c r="J12" s="6" t="n">
        <v>600</v>
      </c>
      <c r="K12" s="5" t="inlineStr">
        <is>
          <t>Em Andamento</t>
        </is>
      </c>
      <c r="L12" s="3" t="inlineStr">
        <is>
          <t>18/08/2026</t>
        </is>
      </c>
      <c r="M12" s="4" t="inlineStr">
        <is>
          <t>Beatriz Nunes</t>
        </is>
      </c>
    </row>
    <row r="13">
      <c r="A13" s="7" t="n">
        <v>10</v>
      </c>
      <c r="B13" s="8" t="inlineStr">
        <is>
          <t>Bruno Rodrigues</t>
        </is>
      </c>
      <c r="C13" s="8" t="inlineStr">
        <is>
          <t>Comercial</t>
        </is>
      </c>
      <c r="D13" s="8" t="inlineStr">
        <is>
          <t>Vendedor Externo</t>
        </is>
      </c>
      <c r="E13" s="8" t="inlineStr">
        <is>
          <t>Negociação</t>
        </is>
      </c>
      <c r="F13" s="5" t="n">
        <v>1</v>
      </c>
      <c r="G13" s="5" t="n">
        <v>4</v>
      </c>
      <c r="H13" s="7">
        <f>G13-F13</f>
        <v/>
      </c>
      <c r="I13" s="7">
        <f>IF(H13&gt;=3,"Alta",IF(H13&gt;=1,"Média","Baixa"))</f>
        <v/>
      </c>
      <c r="J13" s="6" t="n">
        <v>900</v>
      </c>
      <c r="K13" s="5" t="inlineStr">
        <is>
          <t>Pendente</t>
        </is>
      </c>
      <c r="L13" s="7" t="inlineStr">
        <is>
          <t>22/08/2026</t>
        </is>
      </c>
      <c r="M13" s="8" t="inlineStr">
        <is>
          <t>Fernanda Rocha</t>
        </is>
      </c>
    </row>
    <row r="14"/>
    <row r="15">
      <c r="B15" s="9" t="inlineStr">
        <is>
          <t>TOTAIS / MÉDIAS</t>
        </is>
      </c>
      <c r="C15" s="25" t="n"/>
      <c r="D15" s="25" t="n"/>
      <c r="E15" s="26" t="n"/>
      <c r="F15" s="10">
        <f>AVERAGE(F4:F13)</f>
        <v/>
      </c>
      <c r="G15" s="10">
        <f>AVERAGE(G4:G13)</f>
        <v/>
      </c>
      <c r="H15" s="10">
        <f>AVERAGE(H4:H13)</f>
        <v/>
      </c>
      <c r="J15" s="11">
        <f>SUM(J4:J13)</f>
        <v/>
      </c>
    </row>
    <row r="16"/>
    <row r="17">
      <c r="B17" s="12" t="inlineStr">
        <is>
          <t>Prioridade Alta:</t>
        </is>
      </c>
      <c r="C17" s="13">
        <f>COUNTIF(I4:I13,"Alta")</f>
        <v/>
      </c>
    </row>
    <row r="18">
      <c r="B18" s="12" t="inlineStr">
        <is>
          <t>Prioridade Média:</t>
        </is>
      </c>
      <c r="C18" s="14">
        <f>COUNTIF(I4:I13,"Média")</f>
        <v/>
      </c>
    </row>
    <row r="19">
      <c r="B19" s="12" t="inlineStr">
        <is>
          <t>Prioridade Baixa:</t>
        </is>
      </c>
      <c r="C19" s="15">
        <f>COUNTIF(I4:I13,"Baixa")</f>
        <v/>
      </c>
    </row>
    <row r="20">
      <c r="B20" s="12" t="inlineStr">
        <is>
          <t>Treinamentos Pendentes:</t>
        </is>
      </c>
      <c r="C20" s="13">
        <f>COUNTIF(K4:K13,"Pendente")</f>
        <v/>
      </c>
    </row>
    <row r="21">
      <c r="B21" s="12" t="inlineStr">
        <is>
          <t>Treinamentos Concluídos:</t>
        </is>
      </c>
      <c r="C21" s="15">
        <f>COUNTIF(K4:K13,"Concluído")</f>
        <v/>
      </c>
    </row>
  </sheetData>
  <mergeCells count="2">
    <mergeCell ref="A1:M1"/>
    <mergeCell ref="B15:E15"/>
  </mergeCells>
  <conditionalFormatting sqref="I4:I13">
    <cfRule type="expression" priority="1" dxfId="0" stopIfTrue="1">
      <formula>I4="Alta"</formula>
    </cfRule>
    <cfRule type="expression" priority="2" dxfId="1" stopIfTrue="1">
      <formula>I4="Média"</formula>
    </cfRule>
    <cfRule type="expression" priority="3" dxfId="2" stopIfTrue="1">
      <formula>I4="Baixa"</formula>
    </cfRule>
  </conditionalFormatting>
  <conditionalFormatting sqref="K4:K13">
    <cfRule type="expression" priority="4" dxfId="2" stopIfTrue="1">
      <formula>K4="Concluído"</formula>
    </cfRule>
    <cfRule type="expression" priority="5" dxfId="0" stopIfTrue="1">
      <formula>K4="Pendente"</formula>
    </cfRule>
  </conditionalFormatting>
  <dataValidations count="2">
    <dataValidation sqref="K4:K13" showErrorMessage="1" showInputMessage="1" allowBlank="1" type="list">
      <formula1>"Pendente,Em Andamento,Concluído"</formula1>
    </dataValidation>
    <dataValidation sqref="F4:G13" showErrorMessage="1" showInputMessage="1" allowBlank="1" type="whole" operator="between">
      <formula1>1</formula1>
      <formula2>5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20" customWidth="1" min="3" max="3"/>
    <col width="4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 ht="28" customHeight="1">
      <c r="A1" s="1" t="inlineStr">
        <is>
          <t>DASHBOARD - NECESSIDADES DE TREINAMENTO</t>
        </is>
      </c>
    </row>
    <row r="2"/>
    <row r="3">
      <c r="A3" s="16" t="inlineStr">
        <is>
          <t>Resumo por Departamento</t>
        </is>
      </c>
    </row>
    <row r="4">
      <c r="A4" s="2" t="inlineStr">
        <is>
          <t>Departamento</t>
        </is>
      </c>
      <c r="B4" s="2" t="inlineStr">
        <is>
          <t>Qtde Treinamentos</t>
        </is>
      </c>
      <c r="C4" s="2" t="inlineStr">
        <is>
          <t>Custo Total (R$)</t>
        </is>
      </c>
    </row>
    <row r="5">
      <c r="A5" s="17" t="inlineStr">
        <is>
          <t>Atendimento</t>
        </is>
      </c>
      <c r="B5" s="18">
        <f>COUNTIF(Levantamento!C4:C13,A5)</f>
        <v/>
      </c>
      <c r="C5" s="19">
        <f>SUMIF(Levantamento!C4:C13,A5,Levantamento!J4:J13)</f>
        <v/>
      </c>
    </row>
    <row r="6">
      <c r="A6" s="20" t="inlineStr">
        <is>
          <t>Comercial</t>
        </is>
      </c>
      <c r="B6" s="21">
        <f>COUNTIF(Levantamento!C4:C13,A6)</f>
        <v/>
      </c>
      <c r="C6" s="22">
        <f>SUMIF(Levantamento!C4:C13,A6,Levantamento!J4:J13)</f>
        <v/>
      </c>
    </row>
    <row r="7">
      <c r="A7" s="17" t="inlineStr">
        <is>
          <t>Financeiro</t>
        </is>
      </c>
      <c r="B7" s="18">
        <f>COUNTIF(Levantamento!C4:C13,A7)</f>
        <v/>
      </c>
      <c r="C7" s="19">
        <f>SUMIF(Levantamento!C4:C13,A7,Levantamento!J4:J13)</f>
        <v/>
      </c>
    </row>
    <row r="8">
      <c r="A8" s="20" t="inlineStr">
        <is>
          <t>Jurídico</t>
        </is>
      </c>
      <c r="B8" s="21">
        <f>COUNTIF(Levantamento!C4:C13,A8)</f>
        <v/>
      </c>
      <c r="C8" s="22">
        <f>SUMIF(Levantamento!C4:C13,A8,Levantamento!J4:J13)</f>
        <v/>
      </c>
    </row>
    <row r="9">
      <c r="A9" s="17" t="inlineStr">
        <is>
          <t>Logística</t>
        </is>
      </c>
      <c r="B9" s="18">
        <f>COUNTIF(Levantamento!C4:C13,A9)</f>
        <v/>
      </c>
      <c r="C9" s="19">
        <f>SUMIF(Levantamento!C4:C13,A9,Levantamento!J4:J13)</f>
        <v/>
      </c>
    </row>
    <row r="10">
      <c r="A10" s="20" t="inlineStr">
        <is>
          <t>Marketing</t>
        </is>
      </c>
      <c r="B10" s="21">
        <f>COUNTIF(Levantamento!C4:C13,A10)</f>
        <v/>
      </c>
      <c r="C10" s="22">
        <f>SUMIF(Levantamento!C4:C13,A10,Levantamento!J4:J13)</f>
        <v/>
      </c>
    </row>
    <row r="11">
      <c r="A11" s="17" t="inlineStr">
        <is>
          <t>Produção</t>
        </is>
      </c>
      <c r="B11" s="18">
        <f>COUNTIF(Levantamento!C4:C13,A11)</f>
        <v/>
      </c>
      <c r="C11" s="19">
        <f>SUMIF(Levantamento!C4:C13,A11,Levantamento!J4:J13)</f>
        <v/>
      </c>
    </row>
    <row r="12">
      <c r="A12" s="20" t="inlineStr">
        <is>
          <t>RH</t>
        </is>
      </c>
      <c r="B12" s="21">
        <f>COUNTIF(Levantamento!C4:C13,A12)</f>
        <v/>
      </c>
      <c r="C12" s="22">
        <f>SUMIF(Levantamento!C4:C13,A12,Levantamento!J4:J13)</f>
        <v/>
      </c>
    </row>
    <row r="13">
      <c r="A13" s="17" t="inlineStr">
        <is>
          <t>TI</t>
        </is>
      </c>
      <c r="B13" s="18">
        <f>COUNTIF(Levantamento!C4:C13,A13)</f>
        <v/>
      </c>
      <c r="C13" s="19">
        <f>SUMIF(Levantamento!C4:C13,A13,Levantamento!J4:J13)</f>
        <v/>
      </c>
    </row>
    <row r="14">
      <c r="A14" s="20" t="inlineStr">
        <is>
          <t>Vendas</t>
        </is>
      </c>
      <c r="B14" s="21">
        <f>COUNTIF(Levantamento!C4:C13,A14)</f>
        <v/>
      </c>
      <c r="C14" s="22">
        <f>SUMIF(Levantamento!C4:C13,A14,Levantamento!J4:J13)</f>
        <v/>
      </c>
    </row>
    <row r="15"/>
    <row r="16"/>
    <row r="17">
      <c r="A17" s="16" t="inlineStr">
        <is>
          <t>Resumo por Status</t>
        </is>
      </c>
    </row>
    <row r="18">
      <c r="A18" s="2" t="inlineStr">
        <is>
          <t>Status</t>
        </is>
      </c>
      <c r="B18" s="2" t="inlineStr">
        <is>
          <t>Quantidade</t>
        </is>
      </c>
    </row>
    <row r="19">
      <c r="A19" s="17" t="inlineStr">
        <is>
          <t>Pendente</t>
        </is>
      </c>
      <c r="B19" s="18">
        <f>COUNTIF(Levantamento!K4:K13,A19)</f>
        <v/>
      </c>
    </row>
    <row r="20">
      <c r="A20" s="20" t="inlineStr">
        <is>
          <t>Em Andamento</t>
        </is>
      </c>
      <c r="B20" s="21">
        <f>COUNTIF(Levantamento!K4:K13,A20)</f>
        <v/>
      </c>
    </row>
    <row r="21">
      <c r="A21" s="17" t="inlineStr">
        <is>
          <t>Concluído</t>
        </is>
      </c>
      <c r="B21" s="18">
        <f>COUNTIF(Levantamento!K4:K13,A21)</f>
        <v/>
      </c>
    </row>
  </sheetData>
  <mergeCells count="3">
    <mergeCell ref="A1:F1"/>
    <mergeCell ref="A3:C3"/>
    <mergeCell ref="A17:B1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 ht="28" customHeight="1">
      <c r="A1" s="1" t="inlineStr">
        <is>
          <t>INSTRUÇÕES DE USO</t>
        </is>
      </c>
    </row>
    <row r="2"/>
    <row r="3" ht="40" customHeight="1">
      <c r="A3" s="23" t="inlineStr">
        <is>
          <t>Objetivo</t>
        </is>
      </c>
      <c r="B3" s="24" t="inlineStr">
        <is>
          <t>Esta planilha organiza o levantamento de necessidades de treinamento (LNT) dos colaboradores, permitindo identificar gaps de competências, priorizar ações e estimar custos.</t>
        </is>
      </c>
    </row>
    <row r="4" ht="40" customHeight="1">
      <c r="A4" s="23" t="inlineStr">
        <is>
          <t>Aba Levantamento</t>
        </is>
      </c>
      <c r="B4" s="24" t="inlineStr">
        <is>
          <t>Contém o cadastro de cada colaborador com o treinamento necessário, nível atual e nível desejado de competência (escala de 1 a 5).</t>
        </is>
      </c>
    </row>
    <row r="5" ht="40" customHeight="1">
      <c r="A5" s="23" t="inlineStr">
        <is>
          <t>Coluna Gap</t>
        </is>
      </c>
      <c r="B5" s="24" t="inlineStr">
        <is>
          <t>Calculada automaticamente (Nível Necessário - Nível Atual). Quanto maior o gap, maior a urgência do treinamento.</t>
        </is>
      </c>
    </row>
    <row r="6" ht="40" customHeight="1">
      <c r="A6" s="23" t="inlineStr">
        <is>
          <t>Coluna Prioridade</t>
        </is>
      </c>
      <c r="B6" s="24" t="inlineStr">
        <is>
          <t>Calculada automaticamente: Gap &gt;= 3 é "Alta", Gap &gt;= 1 é "Média", Gap = 0 é "Baixa".</t>
        </is>
      </c>
    </row>
    <row r="7" ht="40" customHeight="1">
      <c r="A7" s="23" t="inlineStr">
        <is>
          <t>Coluna Status</t>
        </is>
      </c>
      <c r="B7" s="24" t="inlineStr">
        <is>
          <t>Selecione na lista suspensa: Pendente, Em Andamento ou Concluído.</t>
        </is>
      </c>
    </row>
    <row r="8" ht="40" customHeight="1">
      <c r="A8" s="23" t="inlineStr">
        <is>
          <t>Células amarelas</t>
        </is>
      </c>
      <c r="B8" s="24" t="inlineStr">
        <is>
          <t>Indicam campos editáveis: Nível Atual, Nível Necessário, Custo Estimado e Status.</t>
        </is>
      </c>
    </row>
    <row r="9" ht="40" customHeight="1">
      <c r="A9" s="23" t="inlineStr">
        <is>
          <t>Aba Dashboard</t>
        </is>
      </c>
      <c r="B9" s="24" t="inlineStr">
        <is>
          <t>Apresenta resumos automáticos por departamento e por status, além de gráficos de barras e pizza gerados a partir dos dados da aba Levantamento.</t>
        </is>
      </c>
    </row>
    <row r="10" ht="40" customHeight="1">
      <c r="A10" s="23" t="inlineStr">
        <is>
          <t>Atualização</t>
        </is>
      </c>
      <c r="B10" s="24" t="inlineStr">
        <is>
          <t>Ao alterar os dados na aba Levantamento, os totais, indicadores e gráficos do Dashboard são atualizados automaticamente.</t>
        </is>
      </c>
    </row>
    <row r="11" ht="40" customHeight="1">
      <c r="A11" s="23" t="inlineStr">
        <is>
          <t>Boas práticas</t>
        </is>
      </c>
      <c r="B11" s="24" t="inlineStr">
        <is>
          <t>Revise o levantamento periodicamente (a cada 6 meses) para manter as prioridades de treinamento alinhadas às necessidades da empresa.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2026-07-19T13:52:04Z</dcterms:created>
  <dcterms:modified xmlns:dcterms="http://purl.org/dc/terms/" xmlns:xsi="http://www.w3.org/2001/XMLSchema-instance" xsi:type="dcterms:W3CDTF">2026-07-19T13:52:04Z</dcterms:modified>
</cp:coreProperties>
</file>