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ençõ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'Retenções'!$A$1:$AE$101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0%"/>
    <numFmt numFmtId="167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334155"/>
      <sz val="10"/>
    </font>
  </fonts>
  <fills count="8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580C"/>
      </patternFill>
    </fill>
    <fill>
      <patternFill patternType="solid">
        <fgColor rgb="00FFF7ED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retenções por tributo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'Resumo'!E9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'Resumo'!$D$10:$D$15</f>
            </numRef>
          </cat>
          <val>
            <numRef>
              <f>'Resumo'!$E$10:$E$15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retido por prestador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'Resumo'!H10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'Resumo'!$G$11:$G$110</f>
            </numRef>
          </cat>
          <val>
            <numRef>
              <f>'Resumo'!$H$11:$H$110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Prestador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retido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retido por data de pagamento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'Resumo'!N3</f>
            </strRef>
          </tx>
          <spPr>
            <a:ln xmlns:a="http://schemas.openxmlformats.org/drawingml/2006/main">
              <a:solidFill>
                <a:srgbClr val="33415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'Resumo'!$M$4:$M$103</f>
            </numRef>
          </cat>
          <val>
            <numRef>
              <f>'Resumo'!$N$4:$N$103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de pagamento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retido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15</col>
      <colOff>0</colOff>
      <row>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15</col>
      <colOff>0</colOff>
      <row>18</row>
      <rowOff>0</rowOff>
    </from>
    <ext cx="576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15</col>
      <colOff>0</colOff>
      <row>37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A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5" customWidth="1" min="4" max="4"/>
    <col width="23" customWidth="1" min="5" max="5"/>
    <col width="24" customWidth="1" min="6" max="6"/>
    <col width="18" customWidth="1" min="7" max="7"/>
    <col width="16" customWidth="1" min="8" max="8"/>
    <col width="28" customWidth="1" min="9" max="9"/>
    <col width="20" customWidth="1" min="10" max="10"/>
    <col width="15" customWidth="1" min="11" max="11"/>
    <col width="14" customWidth="1" min="12" max="12"/>
    <col width="15" customWidth="1" min="13" max="13"/>
    <col width="14" customWidth="1" min="14" max="14"/>
    <col width="15" customWidth="1" min="15" max="15"/>
    <col width="14" customWidth="1" min="16" max="16"/>
    <col width="15" customWidth="1" min="17" max="17"/>
    <col width="14" customWidth="1" min="18" max="18"/>
    <col width="15" customWidth="1" min="19" max="19"/>
    <col width="16" customWidth="1" min="20" max="20"/>
    <col width="17" customWidth="1" min="21" max="21"/>
    <col width="14" customWidth="1" min="22" max="22"/>
    <col width="15" customWidth="1" min="23" max="23"/>
    <col width="15" customWidth="1" min="24" max="24"/>
    <col width="18" customWidth="1" min="25" max="25"/>
    <col width="16" customWidth="1" min="26" max="26"/>
    <col width="24" customWidth="1" min="27" max="27"/>
    <col width="20" customWidth="1" min="28" max="28"/>
    <col width="14" customWidth="1" min="29" max="29"/>
    <col width="30" customWidth="1" min="30" max="30"/>
    <col width="17" customWidth="1" min="31" max="31"/>
    <col hidden="1" width="13" customWidth="1" min="32" max="32"/>
    <col hidden="1" width="13" customWidth="1" min="33" max="33"/>
  </cols>
  <sheetData>
    <row r="1" ht="34" customHeight="1">
      <c r="A1" s="1" t="inlineStr">
        <is>
          <t>ID</t>
        </is>
      </c>
      <c r="B1" s="1" t="inlineStr">
        <is>
          <t>Data de Emissão</t>
        </is>
      </c>
      <c r="C1" s="1" t="inlineStr">
        <is>
          <t>Data de Pagamento</t>
        </is>
      </c>
      <c r="D1" s="1" t="inlineStr">
        <is>
          <t>Nº NF-e</t>
        </is>
      </c>
      <c r="E1" s="1" t="inlineStr">
        <is>
          <t>CNPJ/CPF do Prestador</t>
        </is>
      </c>
      <c r="F1" s="1" t="inlineStr">
        <is>
          <t>Prestador</t>
        </is>
      </c>
      <c r="G1" s="1" t="inlineStr">
        <is>
          <t>Cidade/UF</t>
        </is>
      </c>
      <c r="H1" s="1" t="inlineStr">
        <is>
          <t>Tipo de Prestador</t>
        </is>
      </c>
      <c r="I1" s="1" t="inlineStr">
        <is>
          <t>Serviço</t>
        </is>
      </c>
      <c r="J1" s="1" t="inlineStr">
        <is>
          <t>Regime Tributário</t>
        </is>
      </c>
      <c r="K1" s="1" t="inlineStr">
        <is>
          <t>Valor Bruto</t>
        </is>
      </c>
      <c r="L1" s="1" t="inlineStr">
        <is>
          <t>Alíquota IRRF</t>
        </is>
      </c>
      <c r="M1" s="1" t="inlineStr">
        <is>
          <t>Retenção IRRF</t>
        </is>
      </c>
      <c r="N1" s="1" t="inlineStr">
        <is>
          <t>Alíquota INSS</t>
        </is>
      </c>
      <c r="O1" s="1" t="inlineStr">
        <is>
          <t>Retenção INSS</t>
        </is>
      </c>
      <c r="P1" s="1" t="inlineStr">
        <is>
          <t>Alíquota ISS</t>
        </is>
      </c>
      <c r="Q1" s="1" t="inlineStr">
        <is>
          <t>Retenção ISS</t>
        </is>
      </c>
      <c r="R1" s="1" t="inlineStr">
        <is>
          <t>Alíquota PIS</t>
        </is>
      </c>
      <c r="S1" s="1" t="inlineStr">
        <is>
          <t>Retenção PIS</t>
        </is>
      </c>
      <c r="T1" s="1" t="inlineStr">
        <is>
          <t>Alíquota COFINS</t>
        </is>
      </c>
      <c r="U1" s="1" t="inlineStr">
        <is>
          <t>Retenção COFINS</t>
        </is>
      </c>
      <c r="V1" s="1" t="inlineStr">
        <is>
          <t>Alíquota CSLL</t>
        </is>
      </c>
      <c r="W1" s="1" t="inlineStr">
        <is>
          <t>Retenção CSLL</t>
        </is>
      </c>
      <c r="X1" s="1" t="inlineStr">
        <is>
          <t>Total Retido</t>
        </is>
      </c>
      <c r="Y1" s="1" t="inlineStr">
        <is>
          <t>Percentual Total Retido</t>
        </is>
      </c>
      <c r="Z1" s="1" t="inlineStr">
        <is>
          <t>Valor Líquido</t>
        </is>
      </c>
      <c r="AA1" s="1" t="inlineStr">
        <is>
          <t>Município de Recolhimento</t>
        </is>
      </c>
      <c r="AB1" s="1" t="inlineStr">
        <is>
          <t>Guia/GNRE ou DARF</t>
        </is>
      </c>
      <c r="AC1" s="1" t="inlineStr">
        <is>
          <t>Status</t>
        </is>
      </c>
      <c r="AD1" s="1" t="inlineStr">
        <is>
          <t>Observações</t>
        </is>
      </c>
      <c r="AE1" s="1" t="inlineStr">
        <is>
          <t>Sinal de Retenção</t>
        </is>
      </c>
      <c r="AF1" s="1" t="inlineStr">
        <is>
          <t>Status-chave</t>
        </is>
      </c>
      <c r="AG1" s="1" t="inlineStr">
        <is>
          <t>Sinal-chave</t>
        </is>
      </c>
    </row>
    <row r="2">
      <c r="A2" s="2" t="n">
        <v>1</v>
      </c>
      <c r="B2" s="36" t="n">
        <v>46030</v>
      </c>
      <c r="C2" s="36" t="n">
        <v>46052</v>
      </c>
      <c r="D2" s="2" t="inlineStr">
        <is>
          <t>NF-2026-001</t>
        </is>
      </c>
      <c r="E2" s="4" t="inlineStr">
        <is>
          <t>123.456.789-09</t>
        </is>
      </c>
      <c r="F2" s="4" t="inlineStr">
        <is>
          <t>João Silva</t>
        </is>
      </c>
      <c r="G2" s="4" t="inlineStr">
        <is>
          <t>São Paulo/SP</t>
        </is>
      </c>
      <c r="H2" s="2" t="inlineStr">
        <is>
          <t>PF</t>
        </is>
      </c>
      <c r="I2" s="4" t="inlineStr">
        <is>
          <t>Consultoria estratégica</t>
        </is>
      </c>
      <c r="J2" s="2" t="inlineStr">
        <is>
          <t>Lucro Presumido</t>
        </is>
      </c>
      <c r="K2" s="5" t="n">
        <v>8500</v>
      </c>
      <c r="L2" s="6" t="n">
        <v>0.015</v>
      </c>
      <c r="M2" s="7">
        <f>IF('Retenções'!$K2="","",'Retenções'!$K2*'Retenções'!$L2)</f>
        <v/>
      </c>
      <c r="N2" s="6" t="n">
        <v>0.11</v>
      </c>
      <c r="O2" s="7">
        <f>IF('Retenções'!$K2="","",'Retenções'!$K2*'Retenções'!$N2)</f>
        <v/>
      </c>
      <c r="P2" s="6" t="n">
        <v>0.05</v>
      </c>
      <c r="Q2" s="7">
        <f>IF('Retenções'!$K2="","",'Retenções'!$K2*'Retenções'!$P2)</f>
        <v/>
      </c>
      <c r="R2" s="6" t="n">
        <v>0</v>
      </c>
      <c r="S2" s="7">
        <f>IF('Retenções'!$K2="","",'Retenções'!$K2*'Retenções'!$R2)</f>
        <v/>
      </c>
      <c r="T2" s="6" t="n">
        <v>0</v>
      </c>
      <c r="U2" s="7">
        <f>IF('Retenções'!$K2="","",'Retenções'!$K2*'Retenções'!$T2)</f>
        <v/>
      </c>
      <c r="V2" s="6" t="n">
        <v>0</v>
      </c>
      <c r="W2" s="7">
        <f>IF('Retenções'!$K2="","",'Retenções'!$K2*'Retenções'!$V2)</f>
        <v/>
      </c>
      <c r="X2" s="7">
        <f>IF('Retenções'!$K2="","",SUM('Retenções'!$M2,'Retenções'!$O2,'Retenções'!$Q2,'Retenções'!$S2,'Retenções'!$U2,'Retenções'!$W2))</f>
        <v/>
      </c>
      <c r="Y2" s="8">
        <f>IF('Retenções'!$K2="","",IFERROR('Retenções'!$X2/'Retenções'!$K2,0))</f>
        <v/>
      </c>
      <c r="Z2" s="7">
        <f>IF('Retenções'!$K2="","",'Retenções'!$K2-'Retenções'!$X2)</f>
        <v/>
      </c>
      <c r="AA2" s="4" t="inlineStr">
        <is>
          <t>São Paulo</t>
        </is>
      </c>
      <c r="AB2" s="4" t="inlineStr">
        <is>
          <t>DARF 0561</t>
        </is>
      </c>
      <c r="AC2" s="2" t="inlineStr">
        <is>
          <t>Recolhido</t>
        </is>
      </c>
      <c r="AD2" s="4" t="inlineStr">
        <is>
          <t>Comprovante arquivado</t>
        </is>
      </c>
      <c r="AE2" s="9">
        <f>IF('Retenções'!$A2="","",IFERROR(VLOOKUP('Retenções'!$AC2,'Retenções'!$AF$2:$AG$4,2,0),""))</f>
        <v/>
      </c>
      <c r="AF2" s="9" t="inlineStr">
        <is>
          <t>Pendente</t>
        </is>
      </c>
      <c r="AG2" s="9" t="inlineStr">
        <is>
          <t>Atenção</t>
        </is>
      </c>
    </row>
    <row r="3">
      <c r="A3" s="2" t="n">
        <v>2</v>
      </c>
      <c r="B3" s="36" t="n">
        <v>46058</v>
      </c>
      <c r="C3" s="36" t="n">
        <v>46073</v>
      </c>
      <c r="D3" s="2" t="inlineStr">
        <is>
          <t>NF-2026-002</t>
        </is>
      </c>
      <c r="E3" s="4" t="inlineStr">
        <is>
          <t>12.345.678/0001-90</t>
        </is>
      </c>
      <c r="F3" s="4" t="inlineStr">
        <is>
          <t>Maria Oliveira</t>
        </is>
      </c>
      <c r="G3" s="4" t="inlineStr">
        <is>
          <t>Rio de Janeiro/RJ</t>
        </is>
      </c>
      <c r="H3" s="2" t="inlineStr">
        <is>
          <t>PJ</t>
        </is>
      </c>
      <c r="I3" s="4" t="inlineStr">
        <is>
          <t>Publicidade digital</t>
        </is>
      </c>
      <c r="J3" s="2" t="inlineStr">
        <is>
          <t>Simples Nacional</t>
        </is>
      </c>
      <c r="K3" s="5" t="n">
        <v>12600</v>
      </c>
      <c r="L3" s="6" t="n">
        <v>0.015</v>
      </c>
      <c r="M3" s="10">
        <f>IF('Retenções'!$K3="","",'Retenções'!$K3*'Retenções'!$L3)</f>
        <v/>
      </c>
      <c r="N3" s="6" t="n">
        <v>0</v>
      </c>
      <c r="O3" s="10">
        <f>IF('Retenções'!$K3="","",'Retenções'!$K3*'Retenções'!$N3)</f>
        <v/>
      </c>
      <c r="P3" s="6" t="n">
        <v>0.05</v>
      </c>
      <c r="Q3" s="10">
        <f>IF('Retenções'!$K3="","",'Retenções'!$K3*'Retenções'!$P3)</f>
        <v/>
      </c>
      <c r="R3" s="6" t="n">
        <v>0.0065</v>
      </c>
      <c r="S3" s="10">
        <f>IF('Retenções'!$K3="","",'Retenções'!$K3*'Retenções'!$R3)</f>
        <v/>
      </c>
      <c r="T3" s="6" t="n">
        <v>0.03</v>
      </c>
      <c r="U3" s="10">
        <f>IF('Retenções'!$K3="","",'Retenções'!$K3*'Retenções'!$T3)</f>
        <v/>
      </c>
      <c r="V3" s="6" t="n">
        <v>0.01</v>
      </c>
      <c r="W3" s="10">
        <f>IF('Retenções'!$K3="","",'Retenções'!$K3*'Retenções'!$V3)</f>
        <v/>
      </c>
      <c r="X3" s="10">
        <f>IF('Retenções'!$K3="","",SUM('Retenções'!$M3,'Retenções'!$O3,'Retenções'!$Q3,'Retenções'!$S3,'Retenções'!$U3,'Retenções'!$W3))</f>
        <v/>
      </c>
      <c r="Y3" s="11">
        <f>IF('Retenções'!$K3="","",IFERROR('Retenções'!$X3/'Retenções'!$K3,0))</f>
        <v/>
      </c>
      <c r="Z3" s="10">
        <f>IF('Retenções'!$K3="","",'Retenções'!$K3-'Retenções'!$X3)</f>
        <v/>
      </c>
      <c r="AA3" s="4" t="inlineStr">
        <is>
          <t>Rio de Janeiro</t>
        </is>
      </c>
      <c r="AB3" s="4" t="inlineStr">
        <is>
          <t>DARF 5952</t>
        </is>
      </c>
      <c r="AC3" s="2" t="inlineStr">
        <is>
          <t>Pendente</t>
        </is>
      </c>
      <c r="AD3" s="4" t="inlineStr">
        <is>
          <t>Aguardar conferência fiscal</t>
        </is>
      </c>
      <c r="AE3" s="12">
        <f>IF('Retenções'!$A3="","",IFERROR(VLOOKUP('Retenções'!$AC3,'Retenções'!$AF$2:$AG$4,2,0),""))</f>
        <v/>
      </c>
      <c r="AF3" s="9" t="inlineStr">
        <is>
          <t>Conferido</t>
        </is>
      </c>
      <c r="AG3" s="9" t="inlineStr">
        <is>
          <t>Validado</t>
        </is>
      </c>
    </row>
    <row r="4">
      <c r="A4" s="2" t="n">
        <v>3</v>
      </c>
      <c r="B4" s="36" t="n">
        <v>46071</v>
      </c>
      <c r="C4" s="36" t="n">
        <v>46091</v>
      </c>
      <c r="D4" s="2" t="inlineStr">
        <is>
          <t>NF-2026-003</t>
        </is>
      </c>
      <c r="E4" s="4" t="inlineStr">
        <is>
          <t>45.678.912/0001-44</t>
        </is>
      </c>
      <c r="F4" s="4" t="inlineStr">
        <is>
          <t>Pedro Santos</t>
        </is>
      </c>
      <c r="G4" s="4" t="inlineStr">
        <is>
          <t>Belo Horizonte/MG</t>
        </is>
      </c>
      <c r="H4" s="2" t="inlineStr">
        <is>
          <t>PJ</t>
        </is>
      </c>
      <c r="I4" s="4" t="inlineStr">
        <is>
          <t>Desenvolvimento de sistemas</t>
        </is>
      </c>
      <c r="J4" s="2" t="inlineStr">
        <is>
          <t>Lucro Real</t>
        </is>
      </c>
      <c r="K4" s="5" t="n">
        <v>28000</v>
      </c>
      <c r="L4" s="6" t="n">
        <v>0.015</v>
      </c>
      <c r="M4" s="7">
        <f>IF('Retenções'!$K4="","",'Retenções'!$K4*'Retenções'!$L4)</f>
        <v/>
      </c>
      <c r="N4" s="6" t="n">
        <v>0.11</v>
      </c>
      <c r="O4" s="7">
        <f>IF('Retenções'!$K4="","",'Retenções'!$K4*'Retenções'!$N4)</f>
        <v/>
      </c>
      <c r="P4" s="6" t="n">
        <v>0.03</v>
      </c>
      <c r="Q4" s="7">
        <f>IF('Retenções'!$K4="","",'Retenções'!$K4*'Retenções'!$P4)</f>
        <v/>
      </c>
      <c r="R4" s="6" t="n">
        <v>0.0065</v>
      </c>
      <c r="S4" s="7">
        <f>IF('Retenções'!$K4="","",'Retenções'!$K4*'Retenções'!$R4)</f>
        <v/>
      </c>
      <c r="T4" s="6" t="n">
        <v>0.03</v>
      </c>
      <c r="U4" s="7">
        <f>IF('Retenções'!$K4="","",'Retenções'!$K4*'Retenções'!$T4)</f>
        <v/>
      </c>
      <c r="V4" s="6" t="n">
        <v>0.01</v>
      </c>
      <c r="W4" s="7">
        <f>IF('Retenções'!$K4="","",'Retenções'!$K4*'Retenções'!$V4)</f>
        <v/>
      </c>
      <c r="X4" s="7">
        <f>IF('Retenções'!$K4="","",SUM('Retenções'!$M4,'Retenções'!$O4,'Retenções'!$Q4,'Retenções'!$S4,'Retenções'!$U4,'Retenções'!$W4))</f>
        <v/>
      </c>
      <c r="Y4" s="8">
        <f>IF('Retenções'!$K4="","",IFERROR('Retenções'!$X4/'Retenções'!$K4,0))</f>
        <v/>
      </c>
      <c r="Z4" s="7">
        <f>IF('Retenções'!$K4="","",'Retenções'!$K4-'Retenções'!$X4)</f>
        <v/>
      </c>
      <c r="AA4" s="4" t="inlineStr">
        <is>
          <t>Belo Horizonte</t>
        </is>
      </c>
      <c r="AB4" s="4" t="inlineStr">
        <is>
          <t>DARF 1708</t>
        </is>
      </c>
      <c r="AC4" s="2" t="inlineStr">
        <is>
          <t>Conferido</t>
        </is>
      </c>
      <c r="AD4" s="4" t="inlineStr">
        <is>
          <t>Retenções revisadas</t>
        </is>
      </c>
      <c r="AE4" s="9">
        <f>IF('Retenções'!$A4="","",IFERROR(VLOOKUP('Retenções'!$AC4,'Retenções'!$AF$2:$AG$4,2,0),""))</f>
        <v/>
      </c>
      <c r="AF4" s="9" t="inlineStr">
        <is>
          <t>Recolhido</t>
        </is>
      </c>
      <c r="AG4" s="9" t="inlineStr">
        <is>
          <t>Concluído</t>
        </is>
      </c>
    </row>
    <row r="5">
      <c r="A5" s="2" t="n">
        <v>4</v>
      </c>
      <c r="B5" s="36" t="n">
        <v>46085</v>
      </c>
      <c r="C5" s="36" t="n">
        <v>46106</v>
      </c>
      <c r="D5" s="2" t="inlineStr">
        <is>
          <t>NF-2026-004</t>
        </is>
      </c>
      <c r="E5" s="4" t="inlineStr">
        <is>
          <t>987.654.321-00</t>
        </is>
      </c>
      <c r="F5" s="4" t="inlineStr">
        <is>
          <t>Ana Souza</t>
        </is>
      </c>
      <c r="G5" s="4" t="inlineStr">
        <is>
          <t>Curitiba/PR</t>
        </is>
      </c>
      <c r="H5" s="2" t="inlineStr">
        <is>
          <t>PF</t>
        </is>
      </c>
      <c r="I5" s="4" t="inlineStr">
        <is>
          <t>Manutenção predial</t>
        </is>
      </c>
      <c r="J5" s="2" t="inlineStr">
        <is>
          <t>Lucro Presumido</t>
        </is>
      </c>
      <c r="K5" s="5" t="n">
        <v>6200</v>
      </c>
      <c r="L5" s="6" t="n">
        <v>0.015</v>
      </c>
      <c r="M5" s="10">
        <f>IF('Retenções'!$K5="","",'Retenções'!$K5*'Retenções'!$L5)</f>
        <v/>
      </c>
      <c r="N5" s="6" t="n">
        <v>0.11</v>
      </c>
      <c r="O5" s="10">
        <f>IF('Retenções'!$K5="","",'Retenções'!$K5*'Retenções'!$N5)</f>
        <v/>
      </c>
      <c r="P5" s="6" t="n">
        <v>0.02</v>
      </c>
      <c r="Q5" s="10">
        <f>IF('Retenções'!$K5="","",'Retenções'!$K5*'Retenções'!$P5)</f>
        <v/>
      </c>
      <c r="R5" s="6" t="n">
        <v>0</v>
      </c>
      <c r="S5" s="10">
        <f>IF('Retenções'!$K5="","",'Retenções'!$K5*'Retenções'!$R5)</f>
        <v/>
      </c>
      <c r="T5" s="6" t="n">
        <v>0</v>
      </c>
      <c r="U5" s="10">
        <f>IF('Retenções'!$K5="","",'Retenções'!$K5*'Retenções'!$T5)</f>
        <v/>
      </c>
      <c r="V5" s="6" t="n">
        <v>0</v>
      </c>
      <c r="W5" s="10">
        <f>IF('Retenções'!$K5="","",'Retenções'!$K5*'Retenções'!$V5)</f>
        <v/>
      </c>
      <c r="X5" s="10">
        <f>IF('Retenções'!$K5="","",SUM('Retenções'!$M5,'Retenções'!$O5,'Retenções'!$Q5,'Retenções'!$S5,'Retenções'!$U5,'Retenções'!$W5))</f>
        <v/>
      </c>
      <c r="Y5" s="11">
        <f>IF('Retenções'!$K5="","",IFERROR('Retenções'!$X5/'Retenções'!$K5,0))</f>
        <v/>
      </c>
      <c r="Z5" s="10">
        <f>IF('Retenções'!$K5="","",'Retenções'!$K5-'Retenções'!$X5)</f>
        <v/>
      </c>
      <c r="AA5" s="4" t="inlineStr">
        <is>
          <t>Curitiba</t>
        </is>
      </c>
      <c r="AB5" s="4" t="inlineStr">
        <is>
          <t>GPS INSS</t>
        </is>
      </c>
      <c r="AC5" s="2" t="inlineStr">
        <is>
          <t>Recolhido</t>
        </is>
      </c>
      <c r="AD5" s="4" t="inlineStr">
        <is>
          <t>Guia municipal emitida</t>
        </is>
      </c>
      <c r="AE5" s="12">
        <f>IF('Retenções'!$A5="","",IFERROR(VLOOKUP('Retenções'!$AC5,'Retenções'!$AF$2:$AG$4,2,0),""))</f>
        <v/>
      </c>
    </row>
    <row r="6">
      <c r="A6" s="2" t="n">
        <v>5</v>
      </c>
      <c r="B6" s="36" t="n">
        <v>46121</v>
      </c>
      <c r="C6" s="36" t="n">
        <v>46140</v>
      </c>
      <c r="D6" s="2" t="inlineStr">
        <is>
          <t>NF-2026-005</t>
        </is>
      </c>
      <c r="E6" s="4" t="inlineStr">
        <is>
          <t>56.789.123/0001-50</t>
        </is>
      </c>
      <c r="F6" s="4" t="inlineStr">
        <is>
          <t>Carlos Pereira</t>
        </is>
      </c>
      <c r="G6" s="4" t="inlineStr">
        <is>
          <t>Porto Alegre/RS</t>
        </is>
      </c>
      <c r="H6" s="2" t="inlineStr">
        <is>
          <t>PJ</t>
        </is>
      </c>
      <c r="I6" s="4" t="inlineStr">
        <is>
          <t>Limpeza especializada</t>
        </is>
      </c>
      <c r="J6" s="2" t="inlineStr">
        <is>
          <t>Lucro Presumido</t>
        </is>
      </c>
      <c r="K6" s="5" t="n">
        <v>9700</v>
      </c>
      <c r="L6" s="6" t="n">
        <v>0.015</v>
      </c>
      <c r="M6" s="7">
        <f>IF('Retenções'!$K6="","",'Retenções'!$K6*'Retenções'!$L6)</f>
        <v/>
      </c>
      <c r="N6" s="6" t="n">
        <v>0</v>
      </c>
      <c r="O6" s="7">
        <f>IF('Retenções'!$K6="","",'Retenções'!$K6*'Retenções'!$N6)</f>
        <v/>
      </c>
      <c r="P6" s="6" t="n">
        <v>0.05</v>
      </c>
      <c r="Q6" s="7">
        <f>IF('Retenções'!$K6="","",'Retenções'!$K6*'Retenções'!$P6)</f>
        <v/>
      </c>
      <c r="R6" s="6" t="n">
        <v>0.0065</v>
      </c>
      <c r="S6" s="7">
        <f>IF('Retenções'!$K6="","",'Retenções'!$K6*'Retenções'!$R6)</f>
        <v/>
      </c>
      <c r="T6" s="6" t="n">
        <v>0.03</v>
      </c>
      <c r="U6" s="7">
        <f>IF('Retenções'!$K6="","",'Retenções'!$K6*'Retenções'!$T6)</f>
        <v/>
      </c>
      <c r="V6" s="6" t="n">
        <v>0.01</v>
      </c>
      <c r="W6" s="7">
        <f>IF('Retenções'!$K6="","",'Retenções'!$K6*'Retenções'!$V6)</f>
        <v/>
      </c>
      <c r="X6" s="7">
        <f>IF('Retenções'!$K6="","",SUM('Retenções'!$M6,'Retenções'!$O6,'Retenções'!$Q6,'Retenções'!$S6,'Retenções'!$U6,'Retenções'!$W6))</f>
        <v/>
      </c>
      <c r="Y6" s="8">
        <f>IF('Retenções'!$K6="","",IFERROR('Retenções'!$X6/'Retenções'!$K6,0))</f>
        <v/>
      </c>
      <c r="Z6" s="7">
        <f>IF('Retenções'!$K6="","",'Retenções'!$K6-'Retenções'!$X6)</f>
        <v/>
      </c>
      <c r="AA6" s="4" t="inlineStr">
        <is>
          <t>Porto Alegre</t>
        </is>
      </c>
      <c r="AB6" s="4" t="inlineStr">
        <is>
          <t>DARF 5952</t>
        </is>
      </c>
      <c r="AC6" s="2" t="inlineStr">
        <is>
          <t>Conferido</t>
        </is>
      </c>
      <c r="AD6" s="4" t="inlineStr">
        <is>
          <t>Base e alíquotas confirmadas</t>
        </is>
      </c>
      <c r="AE6" s="9">
        <f>IF('Retenções'!$A6="","",IFERROR(VLOOKUP('Retenções'!$AC6,'Retenções'!$AF$2:$AG$4,2,0),""))</f>
        <v/>
      </c>
    </row>
    <row r="7">
      <c r="A7" s="2" t="n">
        <v>6</v>
      </c>
      <c r="B7" s="36" t="n">
        <v>46154</v>
      </c>
      <c r="C7" s="36" t="n">
        <v>46171</v>
      </c>
      <c r="D7" s="2" t="inlineStr">
        <is>
          <t>NF-2026-006</t>
        </is>
      </c>
      <c r="E7" s="4" t="inlineStr">
        <is>
          <t>78.912.345/0001-61</t>
        </is>
      </c>
      <c r="F7" s="4" t="inlineStr">
        <is>
          <t>Juliana Costa</t>
        </is>
      </c>
      <c r="G7" s="4" t="inlineStr">
        <is>
          <t>Salvador/BA</t>
        </is>
      </c>
      <c r="H7" s="2" t="inlineStr">
        <is>
          <t>PJ</t>
        </is>
      </c>
      <c r="I7" s="4" t="inlineStr">
        <is>
          <t>Assessoria contábil</t>
        </is>
      </c>
      <c r="J7" s="2" t="inlineStr">
        <is>
          <t>Lucro Real</t>
        </is>
      </c>
      <c r="K7" s="5" t="n">
        <v>15400</v>
      </c>
      <c r="L7" s="6" t="n">
        <v>0.015</v>
      </c>
      <c r="M7" s="10">
        <f>IF('Retenções'!$K7="","",'Retenções'!$K7*'Retenções'!$L7)</f>
        <v/>
      </c>
      <c r="N7" s="6" t="n">
        <v>0</v>
      </c>
      <c r="O7" s="10">
        <f>IF('Retenções'!$K7="","",'Retenções'!$K7*'Retenções'!$N7)</f>
        <v/>
      </c>
      <c r="P7" s="6" t="n">
        <v>0.05</v>
      </c>
      <c r="Q7" s="10">
        <f>IF('Retenções'!$K7="","",'Retenções'!$K7*'Retenções'!$P7)</f>
        <v/>
      </c>
      <c r="R7" s="6" t="n">
        <v>0.0065</v>
      </c>
      <c r="S7" s="10">
        <f>IF('Retenções'!$K7="","",'Retenções'!$K7*'Retenções'!$R7)</f>
        <v/>
      </c>
      <c r="T7" s="6" t="n">
        <v>0.03</v>
      </c>
      <c r="U7" s="10">
        <f>IF('Retenções'!$K7="","",'Retenções'!$K7*'Retenções'!$T7)</f>
        <v/>
      </c>
      <c r="V7" s="6" t="n">
        <v>0.01</v>
      </c>
      <c r="W7" s="10">
        <f>IF('Retenções'!$K7="","",'Retenções'!$K7*'Retenções'!$V7)</f>
        <v/>
      </c>
      <c r="X7" s="10">
        <f>IF('Retenções'!$K7="","",SUM('Retenções'!$M7,'Retenções'!$O7,'Retenções'!$Q7,'Retenções'!$S7,'Retenções'!$U7,'Retenções'!$W7))</f>
        <v/>
      </c>
      <c r="Y7" s="11">
        <f>IF('Retenções'!$K7="","",IFERROR('Retenções'!$X7/'Retenções'!$K7,0))</f>
        <v/>
      </c>
      <c r="Z7" s="10">
        <f>IF('Retenções'!$K7="","",'Retenções'!$K7-'Retenções'!$X7)</f>
        <v/>
      </c>
      <c r="AA7" s="4" t="inlineStr">
        <is>
          <t>Salvador</t>
        </is>
      </c>
      <c r="AB7" s="4" t="inlineStr">
        <is>
          <t>DARF 5952</t>
        </is>
      </c>
      <c r="AC7" s="2" t="inlineStr">
        <is>
          <t>Recolhido</t>
        </is>
      </c>
      <c r="AD7" s="4" t="inlineStr">
        <is>
          <t>Recolhimento confirmado</t>
        </is>
      </c>
      <c r="AE7" s="12">
        <f>IF('Retenções'!$A7="","",IFERROR(VLOOKUP('Retenções'!$AC7,'Retenções'!$AF$2:$AG$4,2,0),""))</f>
        <v/>
      </c>
    </row>
    <row r="8">
      <c r="A8" s="2" t="n">
        <v>7</v>
      </c>
      <c r="B8" s="36" t="n">
        <v>46176</v>
      </c>
      <c r="C8" s="36" t="n">
        <v>46195</v>
      </c>
      <c r="D8" s="2" t="inlineStr">
        <is>
          <t>NF-2026-007</t>
        </is>
      </c>
      <c r="E8" s="4" t="inlineStr">
        <is>
          <t>321.654.987-00</t>
        </is>
      </c>
      <c r="F8" s="4" t="inlineStr">
        <is>
          <t>Rafael Almeida</t>
        </is>
      </c>
      <c r="G8" s="4" t="inlineStr">
        <is>
          <t>Recife/PE</t>
        </is>
      </c>
      <c r="H8" s="2" t="inlineStr">
        <is>
          <t>PF</t>
        </is>
      </c>
      <c r="I8" s="4" t="inlineStr">
        <is>
          <t>Suporte em tecnologia</t>
        </is>
      </c>
      <c r="J8" s="2" t="inlineStr">
        <is>
          <t>Lucro Presumido</t>
        </is>
      </c>
      <c r="K8" s="5" t="n">
        <v>7800</v>
      </c>
      <c r="L8" s="6" t="n">
        <v>0.015</v>
      </c>
      <c r="M8" s="7">
        <f>IF('Retenções'!$K8="","",'Retenções'!$K8*'Retenções'!$L8)</f>
        <v/>
      </c>
      <c r="N8" s="6" t="n">
        <v>0.11</v>
      </c>
      <c r="O8" s="7">
        <f>IF('Retenções'!$K8="","",'Retenções'!$K8*'Retenções'!$N8)</f>
        <v/>
      </c>
      <c r="P8" s="6" t="n">
        <v>0.02</v>
      </c>
      <c r="Q8" s="7">
        <f>IF('Retenções'!$K8="","",'Retenções'!$K8*'Retenções'!$P8)</f>
        <v/>
      </c>
      <c r="R8" s="6" t="n">
        <v>0</v>
      </c>
      <c r="S8" s="7">
        <f>IF('Retenções'!$K8="","",'Retenções'!$K8*'Retenções'!$R8)</f>
        <v/>
      </c>
      <c r="T8" s="6" t="n">
        <v>0</v>
      </c>
      <c r="U8" s="7">
        <f>IF('Retenções'!$K8="","",'Retenções'!$K8*'Retenções'!$T8)</f>
        <v/>
      </c>
      <c r="V8" s="6" t="n">
        <v>0</v>
      </c>
      <c r="W8" s="7">
        <f>IF('Retenções'!$K8="","",'Retenções'!$K8*'Retenções'!$V8)</f>
        <v/>
      </c>
      <c r="X8" s="7">
        <f>IF('Retenções'!$K8="","",SUM('Retenções'!$M8,'Retenções'!$O8,'Retenções'!$Q8,'Retenções'!$S8,'Retenções'!$U8,'Retenções'!$W8))</f>
        <v/>
      </c>
      <c r="Y8" s="8">
        <f>IF('Retenções'!$K8="","",IFERROR('Retenções'!$X8/'Retenções'!$K8,0))</f>
        <v/>
      </c>
      <c r="Z8" s="7">
        <f>IF('Retenções'!$K8="","",'Retenções'!$K8-'Retenções'!$X8)</f>
        <v/>
      </c>
      <c r="AA8" s="4" t="inlineStr">
        <is>
          <t>Recife</t>
        </is>
      </c>
      <c r="AB8" s="4" t="inlineStr">
        <is>
          <t>GPS INSS</t>
        </is>
      </c>
      <c r="AC8" s="2" t="inlineStr">
        <is>
          <t>Pendente</t>
        </is>
      </c>
      <c r="AD8" s="4" t="inlineStr">
        <is>
          <t>Validar retenção municipal</t>
        </is>
      </c>
      <c r="AE8" s="9">
        <f>IF('Retenções'!$A8="","",IFERROR(VLOOKUP('Retenções'!$AC8,'Retenções'!$AF$2:$AG$4,2,0),""))</f>
        <v/>
      </c>
    </row>
    <row r="9">
      <c r="A9" s="2" t="n">
        <v>8</v>
      </c>
      <c r="B9" s="36" t="n">
        <v>46210</v>
      </c>
      <c r="C9" s="36" t="n">
        <v>46227</v>
      </c>
      <c r="D9" s="2" t="inlineStr">
        <is>
          <t>NF-2026-008</t>
        </is>
      </c>
      <c r="E9" s="4" t="inlineStr">
        <is>
          <t>89.123.456/0001-72</t>
        </is>
      </c>
      <c r="F9" s="4" t="inlineStr">
        <is>
          <t>Camila Ferreira</t>
        </is>
      </c>
      <c r="G9" s="4" t="inlineStr">
        <is>
          <t>Fortaleza/CE</t>
        </is>
      </c>
      <c r="H9" s="2" t="inlineStr">
        <is>
          <t>PJ</t>
        </is>
      </c>
      <c r="I9" s="4" t="inlineStr">
        <is>
          <t>Produção de conteúdo</t>
        </is>
      </c>
      <c r="J9" s="2" t="inlineStr">
        <is>
          <t>MEI</t>
        </is>
      </c>
      <c r="K9" s="5" t="n">
        <v>4300</v>
      </c>
      <c r="L9" s="6" t="n">
        <v>0.015</v>
      </c>
      <c r="M9" s="10">
        <f>IF('Retenções'!$K9="","",'Retenções'!$K9*'Retenções'!$L9)</f>
        <v/>
      </c>
      <c r="N9" s="6" t="n">
        <v>0</v>
      </c>
      <c r="O9" s="10">
        <f>IF('Retenções'!$K9="","",'Retenções'!$K9*'Retenções'!$N9)</f>
        <v/>
      </c>
      <c r="P9" s="6" t="n">
        <v>0.05</v>
      </c>
      <c r="Q9" s="10">
        <f>IF('Retenções'!$K9="","",'Retenções'!$K9*'Retenções'!$P9)</f>
        <v/>
      </c>
      <c r="R9" s="6" t="n">
        <v>0.0065</v>
      </c>
      <c r="S9" s="10">
        <f>IF('Retenções'!$K9="","",'Retenções'!$K9*'Retenções'!$R9)</f>
        <v/>
      </c>
      <c r="T9" s="6" t="n">
        <v>0.03</v>
      </c>
      <c r="U9" s="10">
        <f>IF('Retenções'!$K9="","",'Retenções'!$K9*'Retenções'!$T9)</f>
        <v/>
      </c>
      <c r="V9" s="6" t="n">
        <v>0.01</v>
      </c>
      <c r="W9" s="10">
        <f>IF('Retenções'!$K9="","",'Retenções'!$K9*'Retenções'!$V9)</f>
        <v/>
      </c>
      <c r="X9" s="10">
        <f>IF('Retenções'!$K9="","",SUM('Retenções'!$M9,'Retenções'!$O9,'Retenções'!$Q9,'Retenções'!$S9,'Retenções'!$U9,'Retenções'!$W9))</f>
        <v/>
      </c>
      <c r="Y9" s="11">
        <f>IF('Retenções'!$K9="","",IFERROR('Retenções'!$X9/'Retenções'!$K9,0))</f>
        <v/>
      </c>
      <c r="Z9" s="10">
        <f>IF('Retenções'!$K9="","",'Retenções'!$K9-'Retenções'!$X9)</f>
        <v/>
      </c>
      <c r="AA9" s="4" t="inlineStr">
        <is>
          <t>Fortaleza</t>
        </is>
      </c>
      <c r="AB9" s="4" t="inlineStr">
        <is>
          <t>DARF 5952</t>
        </is>
      </c>
      <c r="AC9" s="2" t="inlineStr">
        <is>
          <t>Conferido</t>
        </is>
      </c>
      <c r="AD9" s="4" t="inlineStr">
        <is>
          <t>Nota conferida pela área</t>
        </is>
      </c>
      <c r="AE9" s="12">
        <f>IF('Retenções'!$A9="","",IFERROR(VLOOKUP('Retenções'!$AC9,'Retenções'!$AF$2:$AG$4,2,0),""))</f>
        <v/>
      </c>
    </row>
    <row r="10">
      <c r="A10" s="2" t="n">
        <v>9</v>
      </c>
      <c r="B10" s="36" t="n">
        <v>46224</v>
      </c>
      <c r="C10" s="36" t="n">
        <v>46241</v>
      </c>
      <c r="D10" s="2" t="inlineStr">
        <is>
          <t>NF-2026-009</t>
        </is>
      </c>
      <c r="E10" s="4" t="inlineStr">
        <is>
          <t>23.456.789/0001-83</t>
        </is>
      </c>
      <c r="F10" s="4" t="inlineStr">
        <is>
          <t>Lucas Rodrigues</t>
        </is>
      </c>
      <c r="G10" s="4" t="inlineStr">
        <is>
          <t>Brasília/DF</t>
        </is>
      </c>
      <c r="H10" s="2" t="inlineStr">
        <is>
          <t>PJ</t>
        </is>
      </c>
      <c r="I10" s="4" t="inlineStr">
        <is>
          <t>Consultoria financeira</t>
        </is>
      </c>
      <c r="J10" s="2" t="inlineStr">
        <is>
          <t>Lucro Presumido</t>
        </is>
      </c>
      <c r="K10" s="5" t="n">
        <v>18750</v>
      </c>
      <c r="L10" s="6" t="n">
        <v>0.015</v>
      </c>
      <c r="M10" s="7">
        <f>IF('Retenções'!$K10="","",'Retenções'!$K10*'Retenções'!$L10)</f>
        <v/>
      </c>
      <c r="N10" s="6" t="n">
        <v>0</v>
      </c>
      <c r="O10" s="7">
        <f>IF('Retenções'!$K10="","",'Retenções'!$K10*'Retenções'!$N10)</f>
        <v/>
      </c>
      <c r="P10" s="6" t="n">
        <v>0.05</v>
      </c>
      <c r="Q10" s="7">
        <f>IF('Retenções'!$K10="","",'Retenções'!$K10*'Retenções'!$P10)</f>
        <v/>
      </c>
      <c r="R10" s="6" t="n">
        <v>0.0065</v>
      </c>
      <c r="S10" s="7">
        <f>IF('Retenções'!$K10="","",'Retenções'!$K10*'Retenções'!$R10)</f>
        <v/>
      </c>
      <c r="T10" s="6" t="n">
        <v>0.03</v>
      </c>
      <c r="U10" s="7">
        <f>IF('Retenções'!$K10="","",'Retenções'!$K10*'Retenções'!$T10)</f>
        <v/>
      </c>
      <c r="V10" s="6" t="n">
        <v>0.01</v>
      </c>
      <c r="W10" s="7">
        <f>IF('Retenções'!$K10="","",'Retenções'!$K10*'Retenções'!$V10)</f>
        <v/>
      </c>
      <c r="X10" s="7">
        <f>IF('Retenções'!$K10="","",SUM('Retenções'!$M10,'Retenções'!$O10,'Retenções'!$Q10,'Retenções'!$S10,'Retenções'!$U10,'Retenções'!$W10))</f>
        <v/>
      </c>
      <c r="Y10" s="8">
        <f>IF('Retenções'!$K10="","",IFERROR('Retenções'!$X10/'Retenções'!$K10,0))</f>
        <v/>
      </c>
      <c r="Z10" s="7">
        <f>IF('Retenções'!$K10="","",'Retenções'!$K10-'Retenções'!$X10)</f>
        <v/>
      </c>
      <c r="AA10" s="4" t="inlineStr">
        <is>
          <t>Brasília</t>
        </is>
      </c>
      <c r="AB10" s="4" t="inlineStr">
        <is>
          <t>DARF 1708</t>
        </is>
      </c>
      <c r="AC10" s="2" t="inlineStr">
        <is>
          <t>Recolhido</t>
        </is>
      </c>
      <c r="AD10" s="4" t="inlineStr">
        <is>
          <t>DARF e recibo anexados</t>
        </is>
      </c>
      <c r="AE10" s="9">
        <f>IF('Retenções'!$A10="","",IFERROR(VLOOKUP('Retenções'!$AC10,'Retenções'!$AF$2:$AG$4,2,0),""))</f>
        <v/>
      </c>
    </row>
    <row r="11">
      <c r="A11" s="2" t="n">
        <v>10</v>
      </c>
      <c r="B11" s="36" t="n">
        <v>46238</v>
      </c>
      <c r="C11" s="36" t="n">
        <v>46262</v>
      </c>
      <c r="D11" s="2" t="inlineStr">
        <is>
          <t>NF-2026-010</t>
        </is>
      </c>
      <c r="E11" s="4" t="inlineStr">
        <is>
          <t>34.567.891/0001-94</t>
        </is>
      </c>
      <c r="F11" s="4" t="inlineStr">
        <is>
          <t>Fernanda Lima</t>
        </is>
      </c>
      <c r="G11" s="4" t="inlineStr">
        <is>
          <t>Campinas/SP</t>
        </is>
      </c>
      <c r="H11" s="2" t="inlineStr">
        <is>
          <t>PJ</t>
        </is>
      </c>
      <c r="I11" s="4" t="inlineStr">
        <is>
          <t>Manutenção de equipamentos</t>
        </is>
      </c>
      <c r="J11" s="2" t="inlineStr">
        <is>
          <t>Simples Nacional</t>
        </is>
      </c>
      <c r="K11" s="5" t="n">
        <v>11200</v>
      </c>
      <c r="L11" s="6" t="n">
        <v>0.015</v>
      </c>
      <c r="M11" s="10">
        <f>IF('Retenções'!$K11="","",'Retenções'!$K11*'Retenções'!$L11)</f>
        <v/>
      </c>
      <c r="N11" s="6" t="n">
        <v>0</v>
      </c>
      <c r="O11" s="10">
        <f>IF('Retenções'!$K11="","",'Retenções'!$K11*'Retenções'!$N11)</f>
        <v/>
      </c>
      <c r="P11" s="6" t="n">
        <v>0.05</v>
      </c>
      <c r="Q11" s="10">
        <f>IF('Retenções'!$K11="","",'Retenções'!$K11*'Retenções'!$P11)</f>
        <v/>
      </c>
      <c r="R11" s="6" t="n">
        <v>0.0065</v>
      </c>
      <c r="S11" s="10">
        <f>IF('Retenções'!$K11="","",'Retenções'!$K11*'Retenções'!$R11)</f>
        <v/>
      </c>
      <c r="T11" s="6" t="n">
        <v>0.03</v>
      </c>
      <c r="U11" s="10">
        <f>IF('Retenções'!$K11="","",'Retenções'!$K11*'Retenções'!$T11)</f>
        <v/>
      </c>
      <c r="V11" s="6" t="n">
        <v>0.01</v>
      </c>
      <c r="W11" s="10">
        <f>IF('Retenções'!$K11="","",'Retenções'!$K11*'Retenções'!$V11)</f>
        <v/>
      </c>
      <c r="X11" s="10">
        <f>IF('Retenções'!$K11="","",SUM('Retenções'!$M11,'Retenções'!$O11,'Retenções'!$Q11,'Retenções'!$S11,'Retenções'!$U11,'Retenções'!$W11))</f>
        <v/>
      </c>
      <c r="Y11" s="11">
        <f>IF('Retenções'!$K11="","",IFERROR('Retenções'!$X11/'Retenções'!$K11,0))</f>
        <v/>
      </c>
      <c r="Z11" s="10">
        <f>IF('Retenções'!$K11="","",'Retenções'!$K11-'Retenções'!$X11)</f>
        <v/>
      </c>
      <c r="AA11" s="4" t="inlineStr">
        <is>
          <t>Campinas</t>
        </is>
      </c>
      <c r="AB11" s="4" t="inlineStr">
        <is>
          <t>Guia ISS</t>
        </is>
      </c>
      <c r="AC11" s="2" t="inlineStr">
        <is>
          <t>Conferido</t>
        </is>
      </c>
      <c r="AD11" s="4" t="inlineStr">
        <is>
          <t>ISS direcionado ao município</t>
        </is>
      </c>
      <c r="AE11" s="12">
        <f>IF('Retenções'!$A11="","",IFERROR(VLOOKUP('Retenções'!$AC11,'Retenções'!$AF$2:$AG$4,2,0),""))</f>
        <v/>
      </c>
    </row>
    <row r="12">
      <c r="A12" s="2" t="n"/>
      <c r="B12" s="36" t="n"/>
      <c r="C12" s="36" t="n"/>
      <c r="D12" s="2" t="n"/>
      <c r="E12" s="4" t="n"/>
      <c r="F12" s="4" t="n"/>
      <c r="G12" s="4" t="n"/>
      <c r="H12" s="2" t="n"/>
      <c r="I12" s="4" t="n"/>
      <c r="J12" s="2" t="n"/>
      <c r="K12" s="5" t="n"/>
      <c r="L12" s="6" t="n"/>
      <c r="M12" s="7">
        <f>IF('Retenções'!$K12="","",'Retenções'!$K12*'Retenções'!$L12)</f>
        <v/>
      </c>
      <c r="N12" s="6" t="n"/>
      <c r="O12" s="7">
        <f>IF('Retenções'!$K12="","",'Retenções'!$K12*'Retenções'!$N12)</f>
        <v/>
      </c>
      <c r="P12" s="6" t="n"/>
      <c r="Q12" s="7">
        <f>IF('Retenções'!$K12="","",'Retenções'!$K12*'Retenções'!$P12)</f>
        <v/>
      </c>
      <c r="R12" s="6" t="n"/>
      <c r="S12" s="7">
        <f>IF('Retenções'!$K12="","",'Retenções'!$K12*'Retenções'!$R12)</f>
        <v/>
      </c>
      <c r="T12" s="6" t="n"/>
      <c r="U12" s="7">
        <f>IF('Retenções'!$K12="","",'Retenções'!$K12*'Retenções'!$T12)</f>
        <v/>
      </c>
      <c r="V12" s="6" t="n"/>
      <c r="W12" s="7">
        <f>IF('Retenções'!$K12="","",'Retenções'!$K12*'Retenções'!$V12)</f>
        <v/>
      </c>
      <c r="X12" s="7">
        <f>IF('Retenções'!$K12="","",SUM('Retenções'!$M12,'Retenções'!$O12,'Retenções'!$Q12,'Retenções'!$S12,'Retenções'!$U12,'Retenções'!$W12))</f>
        <v/>
      </c>
      <c r="Y12" s="8">
        <f>IF('Retenções'!$K12="","",IFERROR('Retenções'!$X12/'Retenções'!$K12,0))</f>
        <v/>
      </c>
      <c r="Z12" s="7">
        <f>IF('Retenções'!$K12="","",'Retenções'!$K12-'Retenções'!$X12)</f>
        <v/>
      </c>
      <c r="AA12" s="4" t="n"/>
      <c r="AB12" s="4" t="n"/>
      <c r="AC12" s="2" t="n"/>
      <c r="AD12" s="4" t="n"/>
      <c r="AE12" s="9">
        <f>IF('Retenções'!$A12="","",IFERROR(VLOOKUP('Retenções'!$AC12,'Retenções'!$AF$2:$AG$4,2,0),""))</f>
        <v/>
      </c>
    </row>
    <row r="13">
      <c r="A13" s="2" t="n"/>
      <c r="B13" s="36" t="n"/>
      <c r="C13" s="36" t="n"/>
      <c r="D13" s="2" t="n"/>
      <c r="E13" s="4" t="n"/>
      <c r="F13" s="4" t="n"/>
      <c r="G13" s="4" t="n"/>
      <c r="H13" s="2" t="n"/>
      <c r="I13" s="4" t="n"/>
      <c r="J13" s="2" t="n"/>
      <c r="K13" s="5" t="n"/>
      <c r="L13" s="6" t="n"/>
      <c r="M13" s="10">
        <f>IF('Retenções'!$K13="","",'Retenções'!$K13*'Retenções'!$L13)</f>
        <v/>
      </c>
      <c r="N13" s="6" t="n"/>
      <c r="O13" s="10">
        <f>IF('Retenções'!$K13="","",'Retenções'!$K13*'Retenções'!$N13)</f>
        <v/>
      </c>
      <c r="P13" s="6" t="n"/>
      <c r="Q13" s="10">
        <f>IF('Retenções'!$K13="","",'Retenções'!$K13*'Retenções'!$P13)</f>
        <v/>
      </c>
      <c r="R13" s="6" t="n"/>
      <c r="S13" s="10">
        <f>IF('Retenções'!$K13="","",'Retenções'!$K13*'Retenções'!$R13)</f>
        <v/>
      </c>
      <c r="T13" s="6" t="n"/>
      <c r="U13" s="10">
        <f>IF('Retenções'!$K13="","",'Retenções'!$K13*'Retenções'!$T13)</f>
        <v/>
      </c>
      <c r="V13" s="6" t="n"/>
      <c r="W13" s="10">
        <f>IF('Retenções'!$K13="","",'Retenções'!$K13*'Retenções'!$V13)</f>
        <v/>
      </c>
      <c r="X13" s="10">
        <f>IF('Retenções'!$K13="","",SUM('Retenções'!$M13,'Retenções'!$O13,'Retenções'!$Q13,'Retenções'!$S13,'Retenções'!$U13,'Retenções'!$W13))</f>
        <v/>
      </c>
      <c r="Y13" s="11">
        <f>IF('Retenções'!$K13="","",IFERROR('Retenções'!$X13/'Retenções'!$K13,0))</f>
        <v/>
      </c>
      <c r="Z13" s="10">
        <f>IF('Retenções'!$K13="","",'Retenções'!$K13-'Retenções'!$X13)</f>
        <v/>
      </c>
      <c r="AA13" s="4" t="n"/>
      <c r="AB13" s="4" t="n"/>
      <c r="AC13" s="2" t="n"/>
      <c r="AD13" s="4" t="n"/>
      <c r="AE13" s="12">
        <f>IF('Retenções'!$A13="","",IFERROR(VLOOKUP('Retenções'!$AC13,'Retenções'!$AF$2:$AG$4,2,0),""))</f>
        <v/>
      </c>
    </row>
    <row r="14">
      <c r="A14" s="2" t="n"/>
      <c r="B14" s="36" t="n"/>
      <c r="C14" s="36" t="n"/>
      <c r="D14" s="2" t="n"/>
      <c r="E14" s="4" t="n"/>
      <c r="F14" s="4" t="n"/>
      <c r="G14" s="4" t="n"/>
      <c r="H14" s="2" t="n"/>
      <c r="I14" s="4" t="n"/>
      <c r="J14" s="2" t="n"/>
      <c r="K14" s="5" t="n"/>
      <c r="L14" s="6" t="n"/>
      <c r="M14" s="7">
        <f>IF('Retenções'!$K14="","",'Retenções'!$K14*'Retenções'!$L14)</f>
        <v/>
      </c>
      <c r="N14" s="6" t="n"/>
      <c r="O14" s="7">
        <f>IF('Retenções'!$K14="","",'Retenções'!$K14*'Retenções'!$N14)</f>
        <v/>
      </c>
      <c r="P14" s="6" t="n"/>
      <c r="Q14" s="7">
        <f>IF('Retenções'!$K14="","",'Retenções'!$K14*'Retenções'!$P14)</f>
        <v/>
      </c>
      <c r="R14" s="6" t="n"/>
      <c r="S14" s="7">
        <f>IF('Retenções'!$K14="","",'Retenções'!$K14*'Retenções'!$R14)</f>
        <v/>
      </c>
      <c r="T14" s="6" t="n"/>
      <c r="U14" s="7">
        <f>IF('Retenções'!$K14="","",'Retenções'!$K14*'Retenções'!$T14)</f>
        <v/>
      </c>
      <c r="V14" s="6" t="n"/>
      <c r="W14" s="7">
        <f>IF('Retenções'!$K14="","",'Retenções'!$K14*'Retenções'!$V14)</f>
        <v/>
      </c>
      <c r="X14" s="7">
        <f>IF('Retenções'!$K14="","",SUM('Retenções'!$M14,'Retenções'!$O14,'Retenções'!$Q14,'Retenções'!$S14,'Retenções'!$U14,'Retenções'!$W14))</f>
        <v/>
      </c>
      <c r="Y14" s="8">
        <f>IF('Retenções'!$K14="","",IFERROR('Retenções'!$X14/'Retenções'!$K14,0))</f>
        <v/>
      </c>
      <c r="Z14" s="7">
        <f>IF('Retenções'!$K14="","",'Retenções'!$K14-'Retenções'!$X14)</f>
        <v/>
      </c>
      <c r="AA14" s="4" t="n"/>
      <c r="AB14" s="4" t="n"/>
      <c r="AC14" s="2" t="n"/>
      <c r="AD14" s="4" t="n"/>
      <c r="AE14" s="9">
        <f>IF('Retenções'!$A14="","",IFERROR(VLOOKUP('Retenções'!$AC14,'Retenções'!$AF$2:$AG$4,2,0),""))</f>
        <v/>
      </c>
    </row>
    <row r="15">
      <c r="A15" s="2" t="n"/>
      <c r="B15" s="36" t="n"/>
      <c r="C15" s="36" t="n"/>
      <c r="D15" s="2" t="n"/>
      <c r="E15" s="4" t="n"/>
      <c r="F15" s="4" t="n"/>
      <c r="G15" s="4" t="n"/>
      <c r="H15" s="2" t="n"/>
      <c r="I15" s="4" t="n"/>
      <c r="J15" s="2" t="n"/>
      <c r="K15" s="5" t="n"/>
      <c r="L15" s="6" t="n"/>
      <c r="M15" s="10">
        <f>IF('Retenções'!$K15="","",'Retenções'!$K15*'Retenções'!$L15)</f>
        <v/>
      </c>
      <c r="N15" s="6" t="n"/>
      <c r="O15" s="10">
        <f>IF('Retenções'!$K15="","",'Retenções'!$K15*'Retenções'!$N15)</f>
        <v/>
      </c>
      <c r="P15" s="6" t="n"/>
      <c r="Q15" s="10">
        <f>IF('Retenções'!$K15="","",'Retenções'!$K15*'Retenções'!$P15)</f>
        <v/>
      </c>
      <c r="R15" s="6" t="n"/>
      <c r="S15" s="10">
        <f>IF('Retenções'!$K15="","",'Retenções'!$K15*'Retenções'!$R15)</f>
        <v/>
      </c>
      <c r="T15" s="6" t="n"/>
      <c r="U15" s="10">
        <f>IF('Retenções'!$K15="","",'Retenções'!$K15*'Retenções'!$T15)</f>
        <v/>
      </c>
      <c r="V15" s="6" t="n"/>
      <c r="W15" s="10">
        <f>IF('Retenções'!$K15="","",'Retenções'!$K15*'Retenções'!$V15)</f>
        <v/>
      </c>
      <c r="X15" s="10">
        <f>IF('Retenções'!$K15="","",SUM('Retenções'!$M15,'Retenções'!$O15,'Retenções'!$Q15,'Retenções'!$S15,'Retenções'!$U15,'Retenções'!$W15))</f>
        <v/>
      </c>
      <c r="Y15" s="11">
        <f>IF('Retenções'!$K15="","",IFERROR('Retenções'!$X15/'Retenções'!$K15,0))</f>
        <v/>
      </c>
      <c r="Z15" s="10">
        <f>IF('Retenções'!$K15="","",'Retenções'!$K15-'Retenções'!$X15)</f>
        <v/>
      </c>
      <c r="AA15" s="4" t="n"/>
      <c r="AB15" s="4" t="n"/>
      <c r="AC15" s="2" t="n"/>
      <c r="AD15" s="4" t="n"/>
      <c r="AE15" s="12">
        <f>IF('Retenções'!$A15="","",IFERROR(VLOOKUP('Retenções'!$AC15,'Retenções'!$AF$2:$AG$4,2,0),""))</f>
        <v/>
      </c>
    </row>
    <row r="16">
      <c r="A16" s="2" t="n"/>
      <c r="B16" s="36" t="n"/>
      <c r="C16" s="36" t="n"/>
      <c r="D16" s="2" t="n"/>
      <c r="E16" s="4" t="n"/>
      <c r="F16" s="4" t="n"/>
      <c r="G16" s="4" t="n"/>
      <c r="H16" s="2" t="n"/>
      <c r="I16" s="4" t="n"/>
      <c r="J16" s="2" t="n"/>
      <c r="K16" s="5" t="n"/>
      <c r="L16" s="6" t="n"/>
      <c r="M16" s="7">
        <f>IF('Retenções'!$K16="","",'Retenções'!$K16*'Retenções'!$L16)</f>
        <v/>
      </c>
      <c r="N16" s="6" t="n"/>
      <c r="O16" s="7">
        <f>IF('Retenções'!$K16="","",'Retenções'!$K16*'Retenções'!$N16)</f>
        <v/>
      </c>
      <c r="P16" s="6" t="n"/>
      <c r="Q16" s="7">
        <f>IF('Retenções'!$K16="","",'Retenções'!$K16*'Retenções'!$P16)</f>
        <v/>
      </c>
      <c r="R16" s="6" t="n"/>
      <c r="S16" s="7">
        <f>IF('Retenções'!$K16="","",'Retenções'!$K16*'Retenções'!$R16)</f>
        <v/>
      </c>
      <c r="T16" s="6" t="n"/>
      <c r="U16" s="7">
        <f>IF('Retenções'!$K16="","",'Retenções'!$K16*'Retenções'!$T16)</f>
        <v/>
      </c>
      <c r="V16" s="6" t="n"/>
      <c r="W16" s="7">
        <f>IF('Retenções'!$K16="","",'Retenções'!$K16*'Retenções'!$V16)</f>
        <v/>
      </c>
      <c r="X16" s="7">
        <f>IF('Retenções'!$K16="","",SUM('Retenções'!$M16,'Retenções'!$O16,'Retenções'!$Q16,'Retenções'!$S16,'Retenções'!$U16,'Retenções'!$W16))</f>
        <v/>
      </c>
      <c r="Y16" s="8">
        <f>IF('Retenções'!$K16="","",IFERROR('Retenções'!$X16/'Retenções'!$K16,0))</f>
        <v/>
      </c>
      <c r="Z16" s="7">
        <f>IF('Retenções'!$K16="","",'Retenções'!$K16-'Retenções'!$X16)</f>
        <v/>
      </c>
      <c r="AA16" s="4" t="n"/>
      <c r="AB16" s="4" t="n"/>
      <c r="AC16" s="2" t="n"/>
      <c r="AD16" s="4" t="n"/>
      <c r="AE16" s="9">
        <f>IF('Retenções'!$A16="","",IFERROR(VLOOKUP('Retenções'!$AC16,'Retenções'!$AF$2:$AG$4,2,0),""))</f>
        <v/>
      </c>
    </row>
    <row r="17">
      <c r="A17" s="2" t="n"/>
      <c r="B17" s="36" t="n"/>
      <c r="C17" s="36" t="n"/>
      <c r="D17" s="2" t="n"/>
      <c r="E17" s="4" t="n"/>
      <c r="F17" s="4" t="n"/>
      <c r="G17" s="4" t="n"/>
      <c r="H17" s="2" t="n"/>
      <c r="I17" s="4" t="n"/>
      <c r="J17" s="2" t="n"/>
      <c r="K17" s="5" t="n"/>
      <c r="L17" s="6" t="n"/>
      <c r="M17" s="10">
        <f>IF('Retenções'!$K17="","",'Retenções'!$K17*'Retenções'!$L17)</f>
        <v/>
      </c>
      <c r="N17" s="6" t="n"/>
      <c r="O17" s="10">
        <f>IF('Retenções'!$K17="","",'Retenções'!$K17*'Retenções'!$N17)</f>
        <v/>
      </c>
      <c r="P17" s="6" t="n"/>
      <c r="Q17" s="10">
        <f>IF('Retenções'!$K17="","",'Retenções'!$K17*'Retenções'!$P17)</f>
        <v/>
      </c>
      <c r="R17" s="6" t="n"/>
      <c r="S17" s="10">
        <f>IF('Retenções'!$K17="","",'Retenções'!$K17*'Retenções'!$R17)</f>
        <v/>
      </c>
      <c r="T17" s="6" t="n"/>
      <c r="U17" s="10">
        <f>IF('Retenções'!$K17="","",'Retenções'!$K17*'Retenções'!$T17)</f>
        <v/>
      </c>
      <c r="V17" s="6" t="n"/>
      <c r="W17" s="10">
        <f>IF('Retenções'!$K17="","",'Retenções'!$K17*'Retenções'!$V17)</f>
        <v/>
      </c>
      <c r="X17" s="10">
        <f>IF('Retenções'!$K17="","",SUM('Retenções'!$M17,'Retenções'!$O17,'Retenções'!$Q17,'Retenções'!$S17,'Retenções'!$U17,'Retenções'!$W17))</f>
        <v/>
      </c>
      <c r="Y17" s="11">
        <f>IF('Retenções'!$K17="","",IFERROR('Retenções'!$X17/'Retenções'!$K17,0))</f>
        <v/>
      </c>
      <c r="Z17" s="10">
        <f>IF('Retenções'!$K17="","",'Retenções'!$K17-'Retenções'!$X17)</f>
        <v/>
      </c>
      <c r="AA17" s="4" t="n"/>
      <c r="AB17" s="4" t="n"/>
      <c r="AC17" s="2" t="n"/>
      <c r="AD17" s="4" t="n"/>
      <c r="AE17" s="12">
        <f>IF('Retenções'!$A17="","",IFERROR(VLOOKUP('Retenções'!$AC17,'Retenções'!$AF$2:$AG$4,2,0),""))</f>
        <v/>
      </c>
    </row>
    <row r="18">
      <c r="A18" s="2" t="n"/>
      <c r="B18" s="36" t="n"/>
      <c r="C18" s="36" t="n"/>
      <c r="D18" s="2" t="n"/>
      <c r="E18" s="4" t="n"/>
      <c r="F18" s="4" t="n"/>
      <c r="G18" s="4" t="n"/>
      <c r="H18" s="2" t="n"/>
      <c r="I18" s="4" t="n"/>
      <c r="J18" s="2" t="n"/>
      <c r="K18" s="5" t="n"/>
      <c r="L18" s="6" t="n"/>
      <c r="M18" s="7">
        <f>IF('Retenções'!$K18="","",'Retenções'!$K18*'Retenções'!$L18)</f>
        <v/>
      </c>
      <c r="N18" s="6" t="n"/>
      <c r="O18" s="7">
        <f>IF('Retenções'!$K18="","",'Retenções'!$K18*'Retenções'!$N18)</f>
        <v/>
      </c>
      <c r="P18" s="6" t="n"/>
      <c r="Q18" s="7">
        <f>IF('Retenções'!$K18="","",'Retenções'!$K18*'Retenções'!$P18)</f>
        <v/>
      </c>
      <c r="R18" s="6" t="n"/>
      <c r="S18" s="7">
        <f>IF('Retenções'!$K18="","",'Retenções'!$K18*'Retenções'!$R18)</f>
        <v/>
      </c>
      <c r="T18" s="6" t="n"/>
      <c r="U18" s="7">
        <f>IF('Retenções'!$K18="","",'Retenções'!$K18*'Retenções'!$T18)</f>
        <v/>
      </c>
      <c r="V18" s="6" t="n"/>
      <c r="W18" s="7">
        <f>IF('Retenções'!$K18="","",'Retenções'!$K18*'Retenções'!$V18)</f>
        <v/>
      </c>
      <c r="X18" s="7">
        <f>IF('Retenções'!$K18="","",SUM('Retenções'!$M18,'Retenções'!$O18,'Retenções'!$Q18,'Retenções'!$S18,'Retenções'!$U18,'Retenções'!$W18))</f>
        <v/>
      </c>
      <c r="Y18" s="8">
        <f>IF('Retenções'!$K18="","",IFERROR('Retenções'!$X18/'Retenções'!$K18,0))</f>
        <v/>
      </c>
      <c r="Z18" s="7">
        <f>IF('Retenções'!$K18="","",'Retenções'!$K18-'Retenções'!$X18)</f>
        <v/>
      </c>
      <c r="AA18" s="4" t="n"/>
      <c r="AB18" s="4" t="n"/>
      <c r="AC18" s="2" t="n"/>
      <c r="AD18" s="4" t="n"/>
      <c r="AE18" s="9">
        <f>IF('Retenções'!$A18="","",IFERROR(VLOOKUP('Retenções'!$AC18,'Retenções'!$AF$2:$AG$4,2,0),""))</f>
        <v/>
      </c>
    </row>
    <row r="19">
      <c r="A19" s="2" t="n"/>
      <c r="B19" s="36" t="n"/>
      <c r="C19" s="36" t="n"/>
      <c r="D19" s="2" t="n"/>
      <c r="E19" s="4" t="n"/>
      <c r="F19" s="4" t="n"/>
      <c r="G19" s="4" t="n"/>
      <c r="H19" s="2" t="n"/>
      <c r="I19" s="4" t="n"/>
      <c r="J19" s="2" t="n"/>
      <c r="K19" s="5" t="n"/>
      <c r="L19" s="6" t="n"/>
      <c r="M19" s="10">
        <f>IF('Retenções'!$K19="","",'Retenções'!$K19*'Retenções'!$L19)</f>
        <v/>
      </c>
      <c r="N19" s="6" t="n"/>
      <c r="O19" s="10">
        <f>IF('Retenções'!$K19="","",'Retenções'!$K19*'Retenções'!$N19)</f>
        <v/>
      </c>
      <c r="P19" s="6" t="n"/>
      <c r="Q19" s="10">
        <f>IF('Retenções'!$K19="","",'Retenções'!$K19*'Retenções'!$P19)</f>
        <v/>
      </c>
      <c r="R19" s="6" t="n"/>
      <c r="S19" s="10">
        <f>IF('Retenções'!$K19="","",'Retenções'!$K19*'Retenções'!$R19)</f>
        <v/>
      </c>
      <c r="T19" s="6" t="n"/>
      <c r="U19" s="10">
        <f>IF('Retenções'!$K19="","",'Retenções'!$K19*'Retenções'!$T19)</f>
        <v/>
      </c>
      <c r="V19" s="6" t="n"/>
      <c r="W19" s="10">
        <f>IF('Retenções'!$K19="","",'Retenções'!$K19*'Retenções'!$V19)</f>
        <v/>
      </c>
      <c r="X19" s="10">
        <f>IF('Retenções'!$K19="","",SUM('Retenções'!$M19,'Retenções'!$O19,'Retenções'!$Q19,'Retenções'!$S19,'Retenções'!$U19,'Retenções'!$W19))</f>
        <v/>
      </c>
      <c r="Y19" s="11">
        <f>IF('Retenções'!$K19="","",IFERROR('Retenções'!$X19/'Retenções'!$K19,0))</f>
        <v/>
      </c>
      <c r="Z19" s="10">
        <f>IF('Retenções'!$K19="","",'Retenções'!$K19-'Retenções'!$X19)</f>
        <v/>
      </c>
      <c r="AA19" s="4" t="n"/>
      <c r="AB19" s="4" t="n"/>
      <c r="AC19" s="2" t="n"/>
      <c r="AD19" s="4" t="n"/>
      <c r="AE19" s="12">
        <f>IF('Retenções'!$A19="","",IFERROR(VLOOKUP('Retenções'!$AC19,'Retenções'!$AF$2:$AG$4,2,0),""))</f>
        <v/>
      </c>
    </row>
    <row r="20">
      <c r="A20" s="2" t="n"/>
      <c r="B20" s="36" t="n"/>
      <c r="C20" s="36" t="n"/>
      <c r="D20" s="2" t="n"/>
      <c r="E20" s="4" t="n"/>
      <c r="F20" s="4" t="n"/>
      <c r="G20" s="4" t="n"/>
      <c r="H20" s="2" t="n"/>
      <c r="I20" s="4" t="n"/>
      <c r="J20" s="2" t="n"/>
      <c r="K20" s="5" t="n"/>
      <c r="L20" s="6" t="n"/>
      <c r="M20" s="7">
        <f>IF('Retenções'!$K20="","",'Retenções'!$K20*'Retenções'!$L20)</f>
        <v/>
      </c>
      <c r="N20" s="6" t="n"/>
      <c r="O20" s="7">
        <f>IF('Retenções'!$K20="","",'Retenções'!$K20*'Retenções'!$N20)</f>
        <v/>
      </c>
      <c r="P20" s="6" t="n"/>
      <c r="Q20" s="7">
        <f>IF('Retenções'!$K20="","",'Retenções'!$K20*'Retenções'!$P20)</f>
        <v/>
      </c>
      <c r="R20" s="6" t="n"/>
      <c r="S20" s="7">
        <f>IF('Retenções'!$K20="","",'Retenções'!$K20*'Retenções'!$R20)</f>
        <v/>
      </c>
      <c r="T20" s="6" t="n"/>
      <c r="U20" s="7">
        <f>IF('Retenções'!$K20="","",'Retenções'!$K20*'Retenções'!$T20)</f>
        <v/>
      </c>
      <c r="V20" s="6" t="n"/>
      <c r="W20" s="7">
        <f>IF('Retenções'!$K20="","",'Retenções'!$K20*'Retenções'!$V20)</f>
        <v/>
      </c>
      <c r="X20" s="7">
        <f>IF('Retenções'!$K20="","",SUM('Retenções'!$M20,'Retenções'!$O20,'Retenções'!$Q20,'Retenções'!$S20,'Retenções'!$U20,'Retenções'!$W20))</f>
        <v/>
      </c>
      <c r="Y20" s="8">
        <f>IF('Retenções'!$K20="","",IFERROR('Retenções'!$X20/'Retenções'!$K20,0))</f>
        <v/>
      </c>
      <c r="Z20" s="7">
        <f>IF('Retenções'!$K20="","",'Retenções'!$K20-'Retenções'!$X20)</f>
        <v/>
      </c>
      <c r="AA20" s="4" t="n"/>
      <c r="AB20" s="4" t="n"/>
      <c r="AC20" s="2" t="n"/>
      <c r="AD20" s="4" t="n"/>
      <c r="AE20" s="9">
        <f>IF('Retenções'!$A20="","",IFERROR(VLOOKUP('Retenções'!$AC20,'Retenções'!$AF$2:$AG$4,2,0),""))</f>
        <v/>
      </c>
    </row>
    <row r="21">
      <c r="A21" s="2" t="n"/>
      <c r="B21" s="36" t="n"/>
      <c r="C21" s="36" t="n"/>
      <c r="D21" s="2" t="n"/>
      <c r="E21" s="4" t="n"/>
      <c r="F21" s="4" t="n"/>
      <c r="G21" s="4" t="n"/>
      <c r="H21" s="2" t="n"/>
      <c r="I21" s="4" t="n"/>
      <c r="J21" s="2" t="n"/>
      <c r="K21" s="5" t="n"/>
      <c r="L21" s="6" t="n"/>
      <c r="M21" s="10">
        <f>IF('Retenções'!$K21="","",'Retenções'!$K21*'Retenções'!$L21)</f>
        <v/>
      </c>
      <c r="N21" s="6" t="n"/>
      <c r="O21" s="10">
        <f>IF('Retenções'!$K21="","",'Retenções'!$K21*'Retenções'!$N21)</f>
        <v/>
      </c>
      <c r="P21" s="6" t="n"/>
      <c r="Q21" s="10">
        <f>IF('Retenções'!$K21="","",'Retenções'!$K21*'Retenções'!$P21)</f>
        <v/>
      </c>
      <c r="R21" s="6" t="n"/>
      <c r="S21" s="10">
        <f>IF('Retenções'!$K21="","",'Retenções'!$K21*'Retenções'!$R21)</f>
        <v/>
      </c>
      <c r="T21" s="6" t="n"/>
      <c r="U21" s="10">
        <f>IF('Retenções'!$K21="","",'Retenções'!$K21*'Retenções'!$T21)</f>
        <v/>
      </c>
      <c r="V21" s="6" t="n"/>
      <c r="W21" s="10">
        <f>IF('Retenções'!$K21="","",'Retenções'!$K21*'Retenções'!$V21)</f>
        <v/>
      </c>
      <c r="X21" s="10">
        <f>IF('Retenções'!$K21="","",SUM('Retenções'!$M21,'Retenções'!$O21,'Retenções'!$Q21,'Retenções'!$S21,'Retenções'!$U21,'Retenções'!$W21))</f>
        <v/>
      </c>
      <c r="Y21" s="11">
        <f>IF('Retenções'!$K21="","",IFERROR('Retenções'!$X21/'Retenções'!$K21,0))</f>
        <v/>
      </c>
      <c r="Z21" s="10">
        <f>IF('Retenções'!$K21="","",'Retenções'!$K21-'Retenções'!$X21)</f>
        <v/>
      </c>
      <c r="AA21" s="4" t="n"/>
      <c r="AB21" s="4" t="n"/>
      <c r="AC21" s="2" t="n"/>
      <c r="AD21" s="4" t="n"/>
      <c r="AE21" s="12">
        <f>IF('Retenções'!$A21="","",IFERROR(VLOOKUP('Retenções'!$AC21,'Retenções'!$AF$2:$AG$4,2,0),""))</f>
        <v/>
      </c>
    </row>
    <row r="22">
      <c r="A22" s="2" t="n"/>
      <c r="B22" s="36" t="n"/>
      <c r="C22" s="36" t="n"/>
      <c r="D22" s="2" t="n"/>
      <c r="E22" s="4" t="n"/>
      <c r="F22" s="4" t="n"/>
      <c r="G22" s="4" t="n"/>
      <c r="H22" s="2" t="n"/>
      <c r="I22" s="4" t="n"/>
      <c r="J22" s="2" t="n"/>
      <c r="K22" s="5" t="n"/>
      <c r="L22" s="6" t="n"/>
      <c r="M22" s="7">
        <f>IF('Retenções'!$K22="","",'Retenções'!$K22*'Retenções'!$L22)</f>
        <v/>
      </c>
      <c r="N22" s="6" t="n"/>
      <c r="O22" s="7">
        <f>IF('Retenções'!$K22="","",'Retenções'!$K22*'Retenções'!$N22)</f>
        <v/>
      </c>
      <c r="P22" s="6" t="n"/>
      <c r="Q22" s="7">
        <f>IF('Retenções'!$K22="","",'Retenções'!$K22*'Retenções'!$P22)</f>
        <v/>
      </c>
      <c r="R22" s="6" t="n"/>
      <c r="S22" s="7">
        <f>IF('Retenções'!$K22="","",'Retenções'!$K22*'Retenções'!$R22)</f>
        <v/>
      </c>
      <c r="T22" s="6" t="n"/>
      <c r="U22" s="7">
        <f>IF('Retenções'!$K22="","",'Retenções'!$K22*'Retenções'!$T22)</f>
        <v/>
      </c>
      <c r="V22" s="6" t="n"/>
      <c r="W22" s="7">
        <f>IF('Retenções'!$K22="","",'Retenções'!$K22*'Retenções'!$V22)</f>
        <v/>
      </c>
      <c r="X22" s="7">
        <f>IF('Retenções'!$K22="","",SUM('Retenções'!$M22,'Retenções'!$O22,'Retenções'!$Q22,'Retenções'!$S22,'Retenções'!$U22,'Retenções'!$W22))</f>
        <v/>
      </c>
      <c r="Y22" s="8">
        <f>IF('Retenções'!$K22="","",IFERROR('Retenções'!$X22/'Retenções'!$K22,0))</f>
        <v/>
      </c>
      <c r="Z22" s="7">
        <f>IF('Retenções'!$K22="","",'Retenções'!$K22-'Retenções'!$X22)</f>
        <v/>
      </c>
      <c r="AA22" s="4" t="n"/>
      <c r="AB22" s="4" t="n"/>
      <c r="AC22" s="2" t="n"/>
      <c r="AD22" s="4" t="n"/>
      <c r="AE22" s="9">
        <f>IF('Retenções'!$A22="","",IFERROR(VLOOKUP('Retenções'!$AC22,'Retenções'!$AF$2:$AG$4,2,0),""))</f>
        <v/>
      </c>
    </row>
    <row r="23">
      <c r="A23" s="2" t="n"/>
      <c r="B23" s="36" t="n"/>
      <c r="C23" s="36" t="n"/>
      <c r="D23" s="2" t="n"/>
      <c r="E23" s="4" t="n"/>
      <c r="F23" s="4" t="n"/>
      <c r="G23" s="4" t="n"/>
      <c r="H23" s="2" t="n"/>
      <c r="I23" s="4" t="n"/>
      <c r="J23" s="2" t="n"/>
      <c r="K23" s="5" t="n"/>
      <c r="L23" s="6" t="n"/>
      <c r="M23" s="10">
        <f>IF('Retenções'!$K23="","",'Retenções'!$K23*'Retenções'!$L23)</f>
        <v/>
      </c>
      <c r="N23" s="6" t="n"/>
      <c r="O23" s="10">
        <f>IF('Retenções'!$K23="","",'Retenções'!$K23*'Retenções'!$N23)</f>
        <v/>
      </c>
      <c r="P23" s="6" t="n"/>
      <c r="Q23" s="10">
        <f>IF('Retenções'!$K23="","",'Retenções'!$K23*'Retenções'!$P23)</f>
        <v/>
      </c>
      <c r="R23" s="6" t="n"/>
      <c r="S23" s="10">
        <f>IF('Retenções'!$K23="","",'Retenções'!$K23*'Retenções'!$R23)</f>
        <v/>
      </c>
      <c r="T23" s="6" t="n"/>
      <c r="U23" s="10">
        <f>IF('Retenções'!$K23="","",'Retenções'!$K23*'Retenções'!$T23)</f>
        <v/>
      </c>
      <c r="V23" s="6" t="n"/>
      <c r="W23" s="10">
        <f>IF('Retenções'!$K23="","",'Retenções'!$K23*'Retenções'!$V23)</f>
        <v/>
      </c>
      <c r="X23" s="10">
        <f>IF('Retenções'!$K23="","",SUM('Retenções'!$M23,'Retenções'!$O23,'Retenções'!$Q23,'Retenções'!$S23,'Retenções'!$U23,'Retenções'!$W23))</f>
        <v/>
      </c>
      <c r="Y23" s="11">
        <f>IF('Retenções'!$K23="","",IFERROR('Retenções'!$X23/'Retenções'!$K23,0))</f>
        <v/>
      </c>
      <c r="Z23" s="10">
        <f>IF('Retenções'!$K23="","",'Retenções'!$K23-'Retenções'!$X23)</f>
        <v/>
      </c>
      <c r="AA23" s="4" t="n"/>
      <c r="AB23" s="4" t="n"/>
      <c r="AC23" s="2" t="n"/>
      <c r="AD23" s="4" t="n"/>
      <c r="AE23" s="12">
        <f>IF('Retenções'!$A23="","",IFERROR(VLOOKUP('Retenções'!$AC23,'Retenções'!$AF$2:$AG$4,2,0),""))</f>
        <v/>
      </c>
    </row>
    <row r="24">
      <c r="A24" s="2" t="n"/>
      <c r="B24" s="36" t="n"/>
      <c r="C24" s="36" t="n"/>
      <c r="D24" s="2" t="n"/>
      <c r="E24" s="4" t="n"/>
      <c r="F24" s="4" t="n"/>
      <c r="G24" s="4" t="n"/>
      <c r="H24" s="2" t="n"/>
      <c r="I24" s="4" t="n"/>
      <c r="J24" s="2" t="n"/>
      <c r="K24" s="5" t="n"/>
      <c r="L24" s="6" t="n"/>
      <c r="M24" s="7">
        <f>IF('Retenções'!$K24="","",'Retenções'!$K24*'Retenções'!$L24)</f>
        <v/>
      </c>
      <c r="N24" s="6" t="n"/>
      <c r="O24" s="7">
        <f>IF('Retenções'!$K24="","",'Retenções'!$K24*'Retenções'!$N24)</f>
        <v/>
      </c>
      <c r="P24" s="6" t="n"/>
      <c r="Q24" s="7">
        <f>IF('Retenções'!$K24="","",'Retenções'!$K24*'Retenções'!$P24)</f>
        <v/>
      </c>
      <c r="R24" s="6" t="n"/>
      <c r="S24" s="7">
        <f>IF('Retenções'!$K24="","",'Retenções'!$K24*'Retenções'!$R24)</f>
        <v/>
      </c>
      <c r="T24" s="6" t="n"/>
      <c r="U24" s="7">
        <f>IF('Retenções'!$K24="","",'Retenções'!$K24*'Retenções'!$T24)</f>
        <v/>
      </c>
      <c r="V24" s="6" t="n"/>
      <c r="W24" s="7">
        <f>IF('Retenções'!$K24="","",'Retenções'!$K24*'Retenções'!$V24)</f>
        <v/>
      </c>
      <c r="X24" s="7">
        <f>IF('Retenções'!$K24="","",SUM('Retenções'!$M24,'Retenções'!$O24,'Retenções'!$Q24,'Retenções'!$S24,'Retenções'!$U24,'Retenções'!$W24))</f>
        <v/>
      </c>
      <c r="Y24" s="8">
        <f>IF('Retenções'!$K24="","",IFERROR('Retenções'!$X24/'Retenções'!$K24,0))</f>
        <v/>
      </c>
      <c r="Z24" s="7">
        <f>IF('Retenções'!$K24="","",'Retenções'!$K24-'Retenções'!$X24)</f>
        <v/>
      </c>
      <c r="AA24" s="4" t="n"/>
      <c r="AB24" s="4" t="n"/>
      <c r="AC24" s="2" t="n"/>
      <c r="AD24" s="4" t="n"/>
      <c r="AE24" s="9">
        <f>IF('Retenções'!$A24="","",IFERROR(VLOOKUP('Retenções'!$AC24,'Retenções'!$AF$2:$AG$4,2,0),""))</f>
        <v/>
      </c>
    </row>
    <row r="25">
      <c r="A25" s="2" t="n"/>
      <c r="B25" s="36" t="n"/>
      <c r="C25" s="36" t="n"/>
      <c r="D25" s="2" t="n"/>
      <c r="E25" s="4" t="n"/>
      <c r="F25" s="4" t="n"/>
      <c r="G25" s="4" t="n"/>
      <c r="H25" s="2" t="n"/>
      <c r="I25" s="4" t="n"/>
      <c r="J25" s="2" t="n"/>
      <c r="K25" s="5" t="n"/>
      <c r="L25" s="6" t="n"/>
      <c r="M25" s="10">
        <f>IF('Retenções'!$K25="","",'Retenções'!$K25*'Retenções'!$L25)</f>
        <v/>
      </c>
      <c r="N25" s="6" t="n"/>
      <c r="O25" s="10">
        <f>IF('Retenções'!$K25="","",'Retenções'!$K25*'Retenções'!$N25)</f>
        <v/>
      </c>
      <c r="P25" s="6" t="n"/>
      <c r="Q25" s="10">
        <f>IF('Retenções'!$K25="","",'Retenções'!$K25*'Retenções'!$P25)</f>
        <v/>
      </c>
      <c r="R25" s="6" t="n"/>
      <c r="S25" s="10">
        <f>IF('Retenções'!$K25="","",'Retenções'!$K25*'Retenções'!$R25)</f>
        <v/>
      </c>
      <c r="T25" s="6" t="n"/>
      <c r="U25" s="10">
        <f>IF('Retenções'!$K25="","",'Retenções'!$K25*'Retenções'!$T25)</f>
        <v/>
      </c>
      <c r="V25" s="6" t="n"/>
      <c r="W25" s="10">
        <f>IF('Retenções'!$K25="","",'Retenções'!$K25*'Retenções'!$V25)</f>
        <v/>
      </c>
      <c r="X25" s="10">
        <f>IF('Retenções'!$K25="","",SUM('Retenções'!$M25,'Retenções'!$O25,'Retenções'!$Q25,'Retenções'!$S25,'Retenções'!$U25,'Retenções'!$W25))</f>
        <v/>
      </c>
      <c r="Y25" s="11">
        <f>IF('Retenções'!$K25="","",IFERROR('Retenções'!$X25/'Retenções'!$K25,0))</f>
        <v/>
      </c>
      <c r="Z25" s="10">
        <f>IF('Retenções'!$K25="","",'Retenções'!$K25-'Retenções'!$X25)</f>
        <v/>
      </c>
      <c r="AA25" s="4" t="n"/>
      <c r="AB25" s="4" t="n"/>
      <c r="AC25" s="2" t="n"/>
      <c r="AD25" s="4" t="n"/>
      <c r="AE25" s="12">
        <f>IF('Retenções'!$A25="","",IFERROR(VLOOKUP('Retenções'!$AC25,'Retenções'!$AF$2:$AG$4,2,0),""))</f>
        <v/>
      </c>
    </row>
    <row r="26">
      <c r="A26" s="2" t="n"/>
      <c r="B26" s="36" t="n"/>
      <c r="C26" s="36" t="n"/>
      <c r="D26" s="2" t="n"/>
      <c r="E26" s="4" t="n"/>
      <c r="F26" s="4" t="n"/>
      <c r="G26" s="4" t="n"/>
      <c r="H26" s="2" t="n"/>
      <c r="I26" s="4" t="n"/>
      <c r="J26" s="2" t="n"/>
      <c r="K26" s="5" t="n"/>
      <c r="L26" s="6" t="n"/>
      <c r="M26" s="7">
        <f>IF('Retenções'!$K26="","",'Retenções'!$K26*'Retenções'!$L26)</f>
        <v/>
      </c>
      <c r="N26" s="6" t="n"/>
      <c r="O26" s="7">
        <f>IF('Retenções'!$K26="","",'Retenções'!$K26*'Retenções'!$N26)</f>
        <v/>
      </c>
      <c r="P26" s="6" t="n"/>
      <c r="Q26" s="7">
        <f>IF('Retenções'!$K26="","",'Retenções'!$K26*'Retenções'!$P26)</f>
        <v/>
      </c>
      <c r="R26" s="6" t="n"/>
      <c r="S26" s="7">
        <f>IF('Retenções'!$K26="","",'Retenções'!$K26*'Retenções'!$R26)</f>
        <v/>
      </c>
      <c r="T26" s="6" t="n"/>
      <c r="U26" s="7">
        <f>IF('Retenções'!$K26="","",'Retenções'!$K26*'Retenções'!$T26)</f>
        <v/>
      </c>
      <c r="V26" s="6" t="n"/>
      <c r="W26" s="7">
        <f>IF('Retenções'!$K26="","",'Retenções'!$K26*'Retenções'!$V26)</f>
        <v/>
      </c>
      <c r="X26" s="7">
        <f>IF('Retenções'!$K26="","",SUM('Retenções'!$M26,'Retenções'!$O26,'Retenções'!$Q26,'Retenções'!$S26,'Retenções'!$U26,'Retenções'!$W26))</f>
        <v/>
      </c>
      <c r="Y26" s="8">
        <f>IF('Retenções'!$K26="","",IFERROR('Retenções'!$X26/'Retenções'!$K26,0))</f>
        <v/>
      </c>
      <c r="Z26" s="7">
        <f>IF('Retenções'!$K26="","",'Retenções'!$K26-'Retenções'!$X26)</f>
        <v/>
      </c>
      <c r="AA26" s="4" t="n"/>
      <c r="AB26" s="4" t="n"/>
      <c r="AC26" s="2" t="n"/>
      <c r="AD26" s="4" t="n"/>
      <c r="AE26" s="9">
        <f>IF('Retenções'!$A26="","",IFERROR(VLOOKUP('Retenções'!$AC26,'Retenções'!$AF$2:$AG$4,2,0),""))</f>
        <v/>
      </c>
    </row>
    <row r="27">
      <c r="A27" s="2" t="n"/>
      <c r="B27" s="36" t="n"/>
      <c r="C27" s="36" t="n"/>
      <c r="D27" s="2" t="n"/>
      <c r="E27" s="4" t="n"/>
      <c r="F27" s="4" t="n"/>
      <c r="G27" s="4" t="n"/>
      <c r="H27" s="2" t="n"/>
      <c r="I27" s="4" t="n"/>
      <c r="J27" s="2" t="n"/>
      <c r="K27" s="5" t="n"/>
      <c r="L27" s="6" t="n"/>
      <c r="M27" s="10">
        <f>IF('Retenções'!$K27="","",'Retenções'!$K27*'Retenções'!$L27)</f>
        <v/>
      </c>
      <c r="N27" s="6" t="n"/>
      <c r="O27" s="10">
        <f>IF('Retenções'!$K27="","",'Retenções'!$K27*'Retenções'!$N27)</f>
        <v/>
      </c>
      <c r="P27" s="6" t="n"/>
      <c r="Q27" s="10">
        <f>IF('Retenções'!$K27="","",'Retenções'!$K27*'Retenções'!$P27)</f>
        <v/>
      </c>
      <c r="R27" s="6" t="n"/>
      <c r="S27" s="10">
        <f>IF('Retenções'!$K27="","",'Retenções'!$K27*'Retenções'!$R27)</f>
        <v/>
      </c>
      <c r="T27" s="6" t="n"/>
      <c r="U27" s="10">
        <f>IF('Retenções'!$K27="","",'Retenções'!$K27*'Retenções'!$T27)</f>
        <v/>
      </c>
      <c r="V27" s="6" t="n"/>
      <c r="W27" s="10">
        <f>IF('Retenções'!$K27="","",'Retenções'!$K27*'Retenções'!$V27)</f>
        <v/>
      </c>
      <c r="X27" s="10">
        <f>IF('Retenções'!$K27="","",SUM('Retenções'!$M27,'Retenções'!$O27,'Retenções'!$Q27,'Retenções'!$S27,'Retenções'!$U27,'Retenções'!$W27))</f>
        <v/>
      </c>
      <c r="Y27" s="11">
        <f>IF('Retenções'!$K27="","",IFERROR('Retenções'!$X27/'Retenções'!$K27,0))</f>
        <v/>
      </c>
      <c r="Z27" s="10">
        <f>IF('Retenções'!$K27="","",'Retenções'!$K27-'Retenções'!$X27)</f>
        <v/>
      </c>
      <c r="AA27" s="4" t="n"/>
      <c r="AB27" s="4" t="n"/>
      <c r="AC27" s="2" t="n"/>
      <c r="AD27" s="4" t="n"/>
      <c r="AE27" s="12">
        <f>IF('Retenções'!$A27="","",IFERROR(VLOOKUP('Retenções'!$AC27,'Retenções'!$AF$2:$AG$4,2,0),""))</f>
        <v/>
      </c>
    </row>
    <row r="28">
      <c r="A28" s="2" t="n"/>
      <c r="B28" s="36" t="n"/>
      <c r="C28" s="36" t="n"/>
      <c r="D28" s="2" t="n"/>
      <c r="E28" s="4" t="n"/>
      <c r="F28" s="4" t="n"/>
      <c r="G28" s="4" t="n"/>
      <c r="H28" s="2" t="n"/>
      <c r="I28" s="4" t="n"/>
      <c r="J28" s="2" t="n"/>
      <c r="K28" s="5" t="n"/>
      <c r="L28" s="6" t="n"/>
      <c r="M28" s="7">
        <f>IF('Retenções'!$K28="","",'Retenções'!$K28*'Retenções'!$L28)</f>
        <v/>
      </c>
      <c r="N28" s="6" t="n"/>
      <c r="O28" s="7">
        <f>IF('Retenções'!$K28="","",'Retenções'!$K28*'Retenções'!$N28)</f>
        <v/>
      </c>
      <c r="P28" s="6" t="n"/>
      <c r="Q28" s="7">
        <f>IF('Retenções'!$K28="","",'Retenções'!$K28*'Retenções'!$P28)</f>
        <v/>
      </c>
      <c r="R28" s="6" t="n"/>
      <c r="S28" s="7">
        <f>IF('Retenções'!$K28="","",'Retenções'!$K28*'Retenções'!$R28)</f>
        <v/>
      </c>
      <c r="T28" s="6" t="n"/>
      <c r="U28" s="7">
        <f>IF('Retenções'!$K28="","",'Retenções'!$K28*'Retenções'!$T28)</f>
        <v/>
      </c>
      <c r="V28" s="6" t="n"/>
      <c r="W28" s="7">
        <f>IF('Retenções'!$K28="","",'Retenções'!$K28*'Retenções'!$V28)</f>
        <v/>
      </c>
      <c r="X28" s="7">
        <f>IF('Retenções'!$K28="","",SUM('Retenções'!$M28,'Retenções'!$O28,'Retenções'!$Q28,'Retenções'!$S28,'Retenções'!$U28,'Retenções'!$W28))</f>
        <v/>
      </c>
      <c r="Y28" s="8">
        <f>IF('Retenções'!$K28="","",IFERROR('Retenções'!$X28/'Retenções'!$K28,0))</f>
        <v/>
      </c>
      <c r="Z28" s="7">
        <f>IF('Retenções'!$K28="","",'Retenções'!$K28-'Retenções'!$X28)</f>
        <v/>
      </c>
      <c r="AA28" s="4" t="n"/>
      <c r="AB28" s="4" t="n"/>
      <c r="AC28" s="2" t="n"/>
      <c r="AD28" s="4" t="n"/>
      <c r="AE28" s="9">
        <f>IF('Retenções'!$A28="","",IFERROR(VLOOKUP('Retenções'!$AC28,'Retenções'!$AF$2:$AG$4,2,0),""))</f>
        <v/>
      </c>
    </row>
    <row r="29">
      <c r="A29" s="2" t="n"/>
      <c r="B29" s="36" t="n"/>
      <c r="C29" s="36" t="n"/>
      <c r="D29" s="2" t="n"/>
      <c r="E29" s="4" t="n"/>
      <c r="F29" s="4" t="n"/>
      <c r="G29" s="4" t="n"/>
      <c r="H29" s="2" t="n"/>
      <c r="I29" s="4" t="n"/>
      <c r="J29" s="2" t="n"/>
      <c r="K29" s="5" t="n"/>
      <c r="L29" s="6" t="n"/>
      <c r="M29" s="10">
        <f>IF('Retenções'!$K29="","",'Retenções'!$K29*'Retenções'!$L29)</f>
        <v/>
      </c>
      <c r="N29" s="6" t="n"/>
      <c r="O29" s="10">
        <f>IF('Retenções'!$K29="","",'Retenções'!$K29*'Retenções'!$N29)</f>
        <v/>
      </c>
      <c r="P29" s="6" t="n"/>
      <c r="Q29" s="10">
        <f>IF('Retenções'!$K29="","",'Retenções'!$K29*'Retenções'!$P29)</f>
        <v/>
      </c>
      <c r="R29" s="6" t="n"/>
      <c r="S29" s="10">
        <f>IF('Retenções'!$K29="","",'Retenções'!$K29*'Retenções'!$R29)</f>
        <v/>
      </c>
      <c r="T29" s="6" t="n"/>
      <c r="U29" s="10">
        <f>IF('Retenções'!$K29="","",'Retenções'!$K29*'Retenções'!$T29)</f>
        <v/>
      </c>
      <c r="V29" s="6" t="n"/>
      <c r="W29" s="10">
        <f>IF('Retenções'!$K29="","",'Retenções'!$K29*'Retenções'!$V29)</f>
        <v/>
      </c>
      <c r="X29" s="10">
        <f>IF('Retenções'!$K29="","",SUM('Retenções'!$M29,'Retenções'!$O29,'Retenções'!$Q29,'Retenções'!$S29,'Retenções'!$U29,'Retenções'!$W29))</f>
        <v/>
      </c>
      <c r="Y29" s="11">
        <f>IF('Retenções'!$K29="","",IFERROR('Retenções'!$X29/'Retenções'!$K29,0))</f>
        <v/>
      </c>
      <c r="Z29" s="10">
        <f>IF('Retenções'!$K29="","",'Retenções'!$K29-'Retenções'!$X29)</f>
        <v/>
      </c>
      <c r="AA29" s="4" t="n"/>
      <c r="AB29" s="4" t="n"/>
      <c r="AC29" s="2" t="n"/>
      <c r="AD29" s="4" t="n"/>
      <c r="AE29" s="12">
        <f>IF('Retenções'!$A29="","",IFERROR(VLOOKUP('Retenções'!$AC29,'Retenções'!$AF$2:$AG$4,2,0),""))</f>
        <v/>
      </c>
    </row>
    <row r="30">
      <c r="A30" s="2" t="n"/>
      <c r="B30" s="36" t="n"/>
      <c r="C30" s="36" t="n"/>
      <c r="D30" s="2" t="n"/>
      <c r="E30" s="4" t="n"/>
      <c r="F30" s="4" t="n"/>
      <c r="G30" s="4" t="n"/>
      <c r="H30" s="2" t="n"/>
      <c r="I30" s="4" t="n"/>
      <c r="J30" s="2" t="n"/>
      <c r="K30" s="5" t="n"/>
      <c r="L30" s="6" t="n"/>
      <c r="M30" s="7">
        <f>IF('Retenções'!$K30="","",'Retenções'!$K30*'Retenções'!$L30)</f>
        <v/>
      </c>
      <c r="N30" s="6" t="n"/>
      <c r="O30" s="7">
        <f>IF('Retenções'!$K30="","",'Retenções'!$K30*'Retenções'!$N30)</f>
        <v/>
      </c>
      <c r="P30" s="6" t="n"/>
      <c r="Q30" s="7">
        <f>IF('Retenções'!$K30="","",'Retenções'!$K30*'Retenções'!$P30)</f>
        <v/>
      </c>
      <c r="R30" s="6" t="n"/>
      <c r="S30" s="7">
        <f>IF('Retenções'!$K30="","",'Retenções'!$K30*'Retenções'!$R30)</f>
        <v/>
      </c>
      <c r="T30" s="6" t="n"/>
      <c r="U30" s="7">
        <f>IF('Retenções'!$K30="","",'Retenções'!$K30*'Retenções'!$T30)</f>
        <v/>
      </c>
      <c r="V30" s="6" t="n"/>
      <c r="W30" s="7">
        <f>IF('Retenções'!$K30="","",'Retenções'!$K30*'Retenções'!$V30)</f>
        <v/>
      </c>
      <c r="X30" s="7">
        <f>IF('Retenções'!$K30="","",SUM('Retenções'!$M30,'Retenções'!$O30,'Retenções'!$Q30,'Retenções'!$S30,'Retenções'!$U30,'Retenções'!$W30))</f>
        <v/>
      </c>
      <c r="Y30" s="8">
        <f>IF('Retenções'!$K30="","",IFERROR('Retenções'!$X30/'Retenções'!$K30,0))</f>
        <v/>
      </c>
      <c r="Z30" s="7">
        <f>IF('Retenções'!$K30="","",'Retenções'!$K30-'Retenções'!$X30)</f>
        <v/>
      </c>
      <c r="AA30" s="4" t="n"/>
      <c r="AB30" s="4" t="n"/>
      <c r="AC30" s="2" t="n"/>
      <c r="AD30" s="4" t="n"/>
      <c r="AE30" s="9">
        <f>IF('Retenções'!$A30="","",IFERROR(VLOOKUP('Retenções'!$AC30,'Retenções'!$AF$2:$AG$4,2,0),""))</f>
        <v/>
      </c>
    </row>
    <row r="31">
      <c r="A31" s="2" t="n"/>
      <c r="B31" s="36" t="n"/>
      <c r="C31" s="36" t="n"/>
      <c r="D31" s="2" t="n"/>
      <c r="E31" s="4" t="n"/>
      <c r="F31" s="4" t="n"/>
      <c r="G31" s="4" t="n"/>
      <c r="H31" s="2" t="n"/>
      <c r="I31" s="4" t="n"/>
      <c r="J31" s="2" t="n"/>
      <c r="K31" s="5" t="n"/>
      <c r="L31" s="6" t="n"/>
      <c r="M31" s="10">
        <f>IF('Retenções'!$K31="","",'Retenções'!$K31*'Retenções'!$L31)</f>
        <v/>
      </c>
      <c r="N31" s="6" t="n"/>
      <c r="O31" s="10">
        <f>IF('Retenções'!$K31="","",'Retenções'!$K31*'Retenções'!$N31)</f>
        <v/>
      </c>
      <c r="P31" s="6" t="n"/>
      <c r="Q31" s="10">
        <f>IF('Retenções'!$K31="","",'Retenções'!$K31*'Retenções'!$P31)</f>
        <v/>
      </c>
      <c r="R31" s="6" t="n"/>
      <c r="S31" s="10">
        <f>IF('Retenções'!$K31="","",'Retenções'!$K31*'Retenções'!$R31)</f>
        <v/>
      </c>
      <c r="T31" s="6" t="n"/>
      <c r="U31" s="10">
        <f>IF('Retenções'!$K31="","",'Retenções'!$K31*'Retenções'!$T31)</f>
        <v/>
      </c>
      <c r="V31" s="6" t="n"/>
      <c r="W31" s="10">
        <f>IF('Retenções'!$K31="","",'Retenções'!$K31*'Retenções'!$V31)</f>
        <v/>
      </c>
      <c r="X31" s="10">
        <f>IF('Retenções'!$K31="","",SUM('Retenções'!$M31,'Retenções'!$O31,'Retenções'!$Q31,'Retenções'!$S31,'Retenções'!$U31,'Retenções'!$W31))</f>
        <v/>
      </c>
      <c r="Y31" s="11">
        <f>IF('Retenções'!$K31="","",IFERROR('Retenções'!$X31/'Retenções'!$K31,0))</f>
        <v/>
      </c>
      <c r="Z31" s="10">
        <f>IF('Retenções'!$K31="","",'Retenções'!$K31-'Retenções'!$X31)</f>
        <v/>
      </c>
      <c r="AA31" s="4" t="n"/>
      <c r="AB31" s="4" t="n"/>
      <c r="AC31" s="2" t="n"/>
      <c r="AD31" s="4" t="n"/>
      <c r="AE31" s="12">
        <f>IF('Retenções'!$A31="","",IFERROR(VLOOKUP('Retenções'!$AC31,'Retenções'!$AF$2:$AG$4,2,0),""))</f>
        <v/>
      </c>
    </row>
    <row r="32">
      <c r="A32" s="2" t="n"/>
      <c r="B32" s="36" t="n"/>
      <c r="C32" s="36" t="n"/>
      <c r="D32" s="2" t="n"/>
      <c r="E32" s="4" t="n"/>
      <c r="F32" s="4" t="n"/>
      <c r="G32" s="4" t="n"/>
      <c r="H32" s="2" t="n"/>
      <c r="I32" s="4" t="n"/>
      <c r="J32" s="2" t="n"/>
      <c r="K32" s="5" t="n"/>
      <c r="L32" s="6" t="n"/>
      <c r="M32" s="7">
        <f>IF('Retenções'!$K32="","",'Retenções'!$K32*'Retenções'!$L32)</f>
        <v/>
      </c>
      <c r="N32" s="6" t="n"/>
      <c r="O32" s="7">
        <f>IF('Retenções'!$K32="","",'Retenções'!$K32*'Retenções'!$N32)</f>
        <v/>
      </c>
      <c r="P32" s="6" t="n"/>
      <c r="Q32" s="7">
        <f>IF('Retenções'!$K32="","",'Retenções'!$K32*'Retenções'!$P32)</f>
        <v/>
      </c>
      <c r="R32" s="6" t="n"/>
      <c r="S32" s="7">
        <f>IF('Retenções'!$K32="","",'Retenções'!$K32*'Retenções'!$R32)</f>
        <v/>
      </c>
      <c r="T32" s="6" t="n"/>
      <c r="U32" s="7">
        <f>IF('Retenções'!$K32="","",'Retenções'!$K32*'Retenções'!$T32)</f>
        <v/>
      </c>
      <c r="V32" s="6" t="n"/>
      <c r="W32" s="7">
        <f>IF('Retenções'!$K32="","",'Retenções'!$K32*'Retenções'!$V32)</f>
        <v/>
      </c>
      <c r="X32" s="7">
        <f>IF('Retenções'!$K32="","",SUM('Retenções'!$M32,'Retenções'!$O32,'Retenções'!$Q32,'Retenções'!$S32,'Retenções'!$U32,'Retenções'!$W32))</f>
        <v/>
      </c>
      <c r="Y32" s="8">
        <f>IF('Retenções'!$K32="","",IFERROR('Retenções'!$X32/'Retenções'!$K32,0))</f>
        <v/>
      </c>
      <c r="Z32" s="7">
        <f>IF('Retenções'!$K32="","",'Retenções'!$K32-'Retenções'!$X32)</f>
        <v/>
      </c>
      <c r="AA32" s="4" t="n"/>
      <c r="AB32" s="4" t="n"/>
      <c r="AC32" s="2" t="n"/>
      <c r="AD32" s="4" t="n"/>
      <c r="AE32" s="9">
        <f>IF('Retenções'!$A32="","",IFERROR(VLOOKUP('Retenções'!$AC32,'Retenções'!$AF$2:$AG$4,2,0),""))</f>
        <v/>
      </c>
    </row>
    <row r="33">
      <c r="A33" s="2" t="n"/>
      <c r="B33" s="36" t="n"/>
      <c r="C33" s="36" t="n"/>
      <c r="D33" s="2" t="n"/>
      <c r="E33" s="4" t="n"/>
      <c r="F33" s="4" t="n"/>
      <c r="G33" s="4" t="n"/>
      <c r="H33" s="2" t="n"/>
      <c r="I33" s="4" t="n"/>
      <c r="J33" s="2" t="n"/>
      <c r="K33" s="5" t="n"/>
      <c r="L33" s="6" t="n"/>
      <c r="M33" s="10">
        <f>IF('Retenções'!$K33="","",'Retenções'!$K33*'Retenções'!$L33)</f>
        <v/>
      </c>
      <c r="N33" s="6" t="n"/>
      <c r="O33" s="10">
        <f>IF('Retenções'!$K33="","",'Retenções'!$K33*'Retenções'!$N33)</f>
        <v/>
      </c>
      <c r="P33" s="6" t="n"/>
      <c r="Q33" s="10">
        <f>IF('Retenções'!$K33="","",'Retenções'!$K33*'Retenções'!$P33)</f>
        <v/>
      </c>
      <c r="R33" s="6" t="n"/>
      <c r="S33" s="10">
        <f>IF('Retenções'!$K33="","",'Retenções'!$K33*'Retenções'!$R33)</f>
        <v/>
      </c>
      <c r="T33" s="6" t="n"/>
      <c r="U33" s="10">
        <f>IF('Retenções'!$K33="","",'Retenções'!$K33*'Retenções'!$T33)</f>
        <v/>
      </c>
      <c r="V33" s="6" t="n"/>
      <c r="W33" s="10">
        <f>IF('Retenções'!$K33="","",'Retenções'!$K33*'Retenções'!$V33)</f>
        <v/>
      </c>
      <c r="X33" s="10">
        <f>IF('Retenções'!$K33="","",SUM('Retenções'!$M33,'Retenções'!$O33,'Retenções'!$Q33,'Retenções'!$S33,'Retenções'!$U33,'Retenções'!$W33))</f>
        <v/>
      </c>
      <c r="Y33" s="11">
        <f>IF('Retenções'!$K33="","",IFERROR('Retenções'!$X33/'Retenções'!$K33,0))</f>
        <v/>
      </c>
      <c r="Z33" s="10">
        <f>IF('Retenções'!$K33="","",'Retenções'!$K33-'Retenções'!$X33)</f>
        <v/>
      </c>
      <c r="AA33" s="4" t="n"/>
      <c r="AB33" s="4" t="n"/>
      <c r="AC33" s="2" t="n"/>
      <c r="AD33" s="4" t="n"/>
      <c r="AE33" s="12">
        <f>IF('Retenções'!$A33="","",IFERROR(VLOOKUP('Retenções'!$AC33,'Retenções'!$AF$2:$AG$4,2,0),""))</f>
        <v/>
      </c>
    </row>
    <row r="34">
      <c r="A34" s="2" t="n"/>
      <c r="B34" s="36" t="n"/>
      <c r="C34" s="36" t="n"/>
      <c r="D34" s="2" t="n"/>
      <c r="E34" s="4" t="n"/>
      <c r="F34" s="4" t="n"/>
      <c r="G34" s="4" t="n"/>
      <c r="H34" s="2" t="n"/>
      <c r="I34" s="4" t="n"/>
      <c r="J34" s="2" t="n"/>
      <c r="K34" s="5" t="n"/>
      <c r="L34" s="6" t="n"/>
      <c r="M34" s="7">
        <f>IF('Retenções'!$K34="","",'Retenções'!$K34*'Retenções'!$L34)</f>
        <v/>
      </c>
      <c r="N34" s="6" t="n"/>
      <c r="O34" s="7">
        <f>IF('Retenções'!$K34="","",'Retenções'!$K34*'Retenções'!$N34)</f>
        <v/>
      </c>
      <c r="P34" s="6" t="n"/>
      <c r="Q34" s="7">
        <f>IF('Retenções'!$K34="","",'Retenções'!$K34*'Retenções'!$P34)</f>
        <v/>
      </c>
      <c r="R34" s="6" t="n"/>
      <c r="S34" s="7">
        <f>IF('Retenções'!$K34="","",'Retenções'!$K34*'Retenções'!$R34)</f>
        <v/>
      </c>
      <c r="T34" s="6" t="n"/>
      <c r="U34" s="7">
        <f>IF('Retenções'!$K34="","",'Retenções'!$K34*'Retenções'!$T34)</f>
        <v/>
      </c>
      <c r="V34" s="6" t="n"/>
      <c r="W34" s="7">
        <f>IF('Retenções'!$K34="","",'Retenções'!$K34*'Retenções'!$V34)</f>
        <v/>
      </c>
      <c r="X34" s="7">
        <f>IF('Retenções'!$K34="","",SUM('Retenções'!$M34,'Retenções'!$O34,'Retenções'!$Q34,'Retenções'!$S34,'Retenções'!$U34,'Retenções'!$W34))</f>
        <v/>
      </c>
      <c r="Y34" s="8">
        <f>IF('Retenções'!$K34="","",IFERROR('Retenções'!$X34/'Retenções'!$K34,0))</f>
        <v/>
      </c>
      <c r="Z34" s="7">
        <f>IF('Retenções'!$K34="","",'Retenções'!$K34-'Retenções'!$X34)</f>
        <v/>
      </c>
      <c r="AA34" s="4" t="n"/>
      <c r="AB34" s="4" t="n"/>
      <c r="AC34" s="2" t="n"/>
      <c r="AD34" s="4" t="n"/>
      <c r="AE34" s="9">
        <f>IF('Retenções'!$A34="","",IFERROR(VLOOKUP('Retenções'!$AC34,'Retenções'!$AF$2:$AG$4,2,0),""))</f>
        <v/>
      </c>
    </row>
    <row r="35">
      <c r="A35" s="2" t="n"/>
      <c r="B35" s="36" t="n"/>
      <c r="C35" s="36" t="n"/>
      <c r="D35" s="2" t="n"/>
      <c r="E35" s="4" t="n"/>
      <c r="F35" s="4" t="n"/>
      <c r="G35" s="4" t="n"/>
      <c r="H35" s="2" t="n"/>
      <c r="I35" s="4" t="n"/>
      <c r="J35" s="2" t="n"/>
      <c r="K35" s="5" t="n"/>
      <c r="L35" s="6" t="n"/>
      <c r="M35" s="10">
        <f>IF('Retenções'!$K35="","",'Retenções'!$K35*'Retenções'!$L35)</f>
        <v/>
      </c>
      <c r="N35" s="6" t="n"/>
      <c r="O35" s="10">
        <f>IF('Retenções'!$K35="","",'Retenções'!$K35*'Retenções'!$N35)</f>
        <v/>
      </c>
      <c r="P35" s="6" t="n"/>
      <c r="Q35" s="10">
        <f>IF('Retenções'!$K35="","",'Retenções'!$K35*'Retenções'!$P35)</f>
        <v/>
      </c>
      <c r="R35" s="6" t="n"/>
      <c r="S35" s="10">
        <f>IF('Retenções'!$K35="","",'Retenções'!$K35*'Retenções'!$R35)</f>
        <v/>
      </c>
      <c r="T35" s="6" t="n"/>
      <c r="U35" s="10">
        <f>IF('Retenções'!$K35="","",'Retenções'!$K35*'Retenções'!$T35)</f>
        <v/>
      </c>
      <c r="V35" s="6" t="n"/>
      <c r="W35" s="10">
        <f>IF('Retenções'!$K35="","",'Retenções'!$K35*'Retenções'!$V35)</f>
        <v/>
      </c>
      <c r="X35" s="10">
        <f>IF('Retenções'!$K35="","",SUM('Retenções'!$M35,'Retenções'!$O35,'Retenções'!$Q35,'Retenções'!$S35,'Retenções'!$U35,'Retenções'!$W35))</f>
        <v/>
      </c>
      <c r="Y35" s="11">
        <f>IF('Retenções'!$K35="","",IFERROR('Retenções'!$X35/'Retenções'!$K35,0))</f>
        <v/>
      </c>
      <c r="Z35" s="10">
        <f>IF('Retenções'!$K35="","",'Retenções'!$K35-'Retenções'!$X35)</f>
        <v/>
      </c>
      <c r="AA35" s="4" t="n"/>
      <c r="AB35" s="4" t="n"/>
      <c r="AC35" s="2" t="n"/>
      <c r="AD35" s="4" t="n"/>
      <c r="AE35" s="12">
        <f>IF('Retenções'!$A35="","",IFERROR(VLOOKUP('Retenções'!$AC35,'Retenções'!$AF$2:$AG$4,2,0),""))</f>
        <v/>
      </c>
    </row>
    <row r="36">
      <c r="A36" s="2" t="n"/>
      <c r="B36" s="36" t="n"/>
      <c r="C36" s="36" t="n"/>
      <c r="D36" s="2" t="n"/>
      <c r="E36" s="4" t="n"/>
      <c r="F36" s="4" t="n"/>
      <c r="G36" s="4" t="n"/>
      <c r="H36" s="2" t="n"/>
      <c r="I36" s="4" t="n"/>
      <c r="J36" s="2" t="n"/>
      <c r="K36" s="5" t="n"/>
      <c r="L36" s="6" t="n"/>
      <c r="M36" s="7">
        <f>IF('Retenções'!$K36="","",'Retenções'!$K36*'Retenções'!$L36)</f>
        <v/>
      </c>
      <c r="N36" s="6" t="n"/>
      <c r="O36" s="7">
        <f>IF('Retenções'!$K36="","",'Retenções'!$K36*'Retenções'!$N36)</f>
        <v/>
      </c>
      <c r="P36" s="6" t="n"/>
      <c r="Q36" s="7">
        <f>IF('Retenções'!$K36="","",'Retenções'!$K36*'Retenções'!$P36)</f>
        <v/>
      </c>
      <c r="R36" s="6" t="n"/>
      <c r="S36" s="7">
        <f>IF('Retenções'!$K36="","",'Retenções'!$K36*'Retenções'!$R36)</f>
        <v/>
      </c>
      <c r="T36" s="6" t="n"/>
      <c r="U36" s="7">
        <f>IF('Retenções'!$K36="","",'Retenções'!$K36*'Retenções'!$T36)</f>
        <v/>
      </c>
      <c r="V36" s="6" t="n"/>
      <c r="W36" s="7">
        <f>IF('Retenções'!$K36="","",'Retenções'!$K36*'Retenções'!$V36)</f>
        <v/>
      </c>
      <c r="X36" s="7">
        <f>IF('Retenções'!$K36="","",SUM('Retenções'!$M36,'Retenções'!$O36,'Retenções'!$Q36,'Retenções'!$S36,'Retenções'!$U36,'Retenções'!$W36))</f>
        <v/>
      </c>
      <c r="Y36" s="8">
        <f>IF('Retenções'!$K36="","",IFERROR('Retenções'!$X36/'Retenções'!$K36,0))</f>
        <v/>
      </c>
      <c r="Z36" s="7">
        <f>IF('Retenções'!$K36="","",'Retenções'!$K36-'Retenções'!$X36)</f>
        <v/>
      </c>
      <c r="AA36" s="4" t="n"/>
      <c r="AB36" s="4" t="n"/>
      <c r="AC36" s="2" t="n"/>
      <c r="AD36" s="4" t="n"/>
      <c r="AE36" s="9">
        <f>IF('Retenções'!$A36="","",IFERROR(VLOOKUP('Retenções'!$AC36,'Retenções'!$AF$2:$AG$4,2,0),""))</f>
        <v/>
      </c>
    </row>
    <row r="37">
      <c r="A37" s="2" t="n"/>
      <c r="B37" s="36" t="n"/>
      <c r="C37" s="36" t="n"/>
      <c r="D37" s="2" t="n"/>
      <c r="E37" s="4" t="n"/>
      <c r="F37" s="4" t="n"/>
      <c r="G37" s="4" t="n"/>
      <c r="H37" s="2" t="n"/>
      <c r="I37" s="4" t="n"/>
      <c r="J37" s="2" t="n"/>
      <c r="K37" s="5" t="n"/>
      <c r="L37" s="6" t="n"/>
      <c r="M37" s="10">
        <f>IF('Retenções'!$K37="","",'Retenções'!$K37*'Retenções'!$L37)</f>
        <v/>
      </c>
      <c r="N37" s="6" t="n"/>
      <c r="O37" s="10">
        <f>IF('Retenções'!$K37="","",'Retenções'!$K37*'Retenções'!$N37)</f>
        <v/>
      </c>
      <c r="P37" s="6" t="n"/>
      <c r="Q37" s="10">
        <f>IF('Retenções'!$K37="","",'Retenções'!$K37*'Retenções'!$P37)</f>
        <v/>
      </c>
      <c r="R37" s="6" t="n"/>
      <c r="S37" s="10">
        <f>IF('Retenções'!$K37="","",'Retenções'!$K37*'Retenções'!$R37)</f>
        <v/>
      </c>
      <c r="T37" s="6" t="n"/>
      <c r="U37" s="10">
        <f>IF('Retenções'!$K37="","",'Retenções'!$K37*'Retenções'!$T37)</f>
        <v/>
      </c>
      <c r="V37" s="6" t="n"/>
      <c r="W37" s="10">
        <f>IF('Retenções'!$K37="","",'Retenções'!$K37*'Retenções'!$V37)</f>
        <v/>
      </c>
      <c r="X37" s="10">
        <f>IF('Retenções'!$K37="","",SUM('Retenções'!$M37,'Retenções'!$O37,'Retenções'!$Q37,'Retenções'!$S37,'Retenções'!$U37,'Retenções'!$W37))</f>
        <v/>
      </c>
      <c r="Y37" s="11">
        <f>IF('Retenções'!$K37="","",IFERROR('Retenções'!$X37/'Retenções'!$K37,0))</f>
        <v/>
      </c>
      <c r="Z37" s="10">
        <f>IF('Retenções'!$K37="","",'Retenções'!$K37-'Retenções'!$X37)</f>
        <v/>
      </c>
      <c r="AA37" s="4" t="n"/>
      <c r="AB37" s="4" t="n"/>
      <c r="AC37" s="2" t="n"/>
      <c r="AD37" s="4" t="n"/>
      <c r="AE37" s="12">
        <f>IF('Retenções'!$A37="","",IFERROR(VLOOKUP('Retenções'!$AC37,'Retenções'!$AF$2:$AG$4,2,0),""))</f>
        <v/>
      </c>
    </row>
    <row r="38">
      <c r="A38" s="2" t="n"/>
      <c r="B38" s="36" t="n"/>
      <c r="C38" s="36" t="n"/>
      <c r="D38" s="2" t="n"/>
      <c r="E38" s="4" t="n"/>
      <c r="F38" s="4" t="n"/>
      <c r="G38" s="4" t="n"/>
      <c r="H38" s="2" t="n"/>
      <c r="I38" s="4" t="n"/>
      <c r="J38" s="2" t="n"/>
      <c r="K38" s="5" t="n"/>
      <c r="L38" s="6" t="n"/>
      <c r="M38" s="7">
        <f>IF('Retenções'!$K38="","",'Retenções'!$K38*'Retenções'!$L38)</f>
        <v/>
      </c>
      <c r="N38" s="6" t="n"/>
      <c r="O38" s="7">
        <f>IF('Retenções'!$K38="","",'Retenções'!$K38*'Retenções'!$N38)</f>
        <v/>
      </c>
      <c r="P38" s="6" t="n"/>
      <c r="Q38" s="7">
        <f>IF('Retenções'!$K38="","",'Retenções'!$K38*'Retenções'!$P38)</f>
        <v/>
      </c>
      <c r="R38" s="6" t="n"/>
      <c r="S38" s="7">
        <f>IF('Retenções'!$K38="","",'Retenções'!$K38*'Retenções'!$R38)</f>
        <v/>
      </c>
      <c r="T38" s="6" t="n"/>
      <c r="U38" s="7">
        <f>IF('Retenções'!$K38="","",'Retenções'!$K38*'Retenções'!$T38)</f>
        <v/>
      </c>
      <c r="V38" s="6" t="n"/>
      <c r="W38" s="7">
        <f>IF('Retenções'!$K38="","",'Retenções'!$K38*'Retenções'!$V38)</f>
        <v/>
      </c>
      <c r="X38" s="7">
        <f>IF('Retenções'!$K38="","",SUM('Retenções'!$M38,'Retenções'!$O38,'Retenções'!$Q38,'Retenções'!$S38,'Retenções'!$U38,'Retenções'!$W38))</f>
        <v/>
      </c>
      <c r="Y38" s="8">
        <f>IF('Retenções'!$K38="","",IFERROR('Retenções'!$X38/'Retenções'!$K38,0))</f>
        <v/>
      </c>
      <c r="Z38" s="7">
        <f>IF('Retenções'!$K38="","",'Retenções'!$K38-'Retenções'!$X38)</f>
        <v/>
      </c>
      <c r="AA38" s="4" t="n"/>
      <c r="AB38" s="4" t="n"/>
      <c r="AC38" s="2" t="n"/>
      <c r="AD38" s="4" t="n"/>
      <c r="AE38" s="9">
        <f>IF('Retenções'!$A38="","",IFERROR(VLOOKUP('Retenções'!$AC38,'Retenções'!$AF$2:$AG$4,2,0),""))</f>
        <v/>
      </c>
    </row>
    <row r="39">
      <c r="A39" s="2" t="n"/>
      <c r="B39" s="36" t="n"/>
      <c r="C39" s="36" t="n"/>
      <c r="D39" s="2" t="n"/>
      <c r="E39" s="4" t="n"/>
      <c r="F39" s="4" t="n"/>
      <c r="G39" s="4" t="n"/>
      <c r="H39" s="2" t="n"/>
      <c r="I39" s="4" t="n"/>
      <c r="J39" s="2" t="n"/>
      <c r="K39" s="5" t="n"/>
      <c r="L39" s="6" t="n"/>
      <c r="M39" s="10">
        <f>IF('Retenções'!$K39="","",'Retenções'!$K39*'Retenções'!$L39)</f>
        <v/>
      </c>
      <c r="N39" s="6" t="n"/>
      <c r="O39" s="10">
        <f>IF('Retenções'!$K39="","",'Retenções'!$K39*'Retenções'!$N39)</f>
        <v/>
      </c>
      <c r="P39" s="6" t="n"/>
      <c r="Q39" s="10">
        <f>IF('Retenções'!$K39="","",'Retenções'!$K39*'Retenções'!$P39)</f>
        <v/>
      </c>
      <c r="R39" s="6" t="n"/>
      <c r="S39" s="10">
        <f>IF('Retenções'!$K39="","",'Retenções'!$K39*'Retenções'!$R39)</f>
        <v/>
      </c>
      <c r="T39" s="6" t="n"/>
      <c r="U39" s="10">
        <f>IF('Retenções'!$K39="","",'Retenções'!$K39*'Retenções'!$T39)</f>
        <v/>
      </c>
      <c r="V39" s="6" t="n"/>
      <c r="W39" s="10">
        <f>IF('Retenções'!$K39="","",'Retenções'!$K39*'Retenções'!$V39)</f>
        <v/>
      </c>
      <c r="X39" s="10">
        <f>IF('Retenções'!$K39="","",SUM('Retenções'!$M39,'Retenções'!$O39,'Retenções'!$Q39,'Retenções'!$S39,'Retenções'!$U39,'Retenções'!$W39))</f>
        <v/>
      </c>
      <c r="Y39" s="11">
        <f>IF('Retenções'!$K39="","",IFERROR('Retenções'!$X39/'Retenções'!$K39,0))</f>
        <v/>
      </c>
      <c r="Z39" s="10">
        <f>IF('Retenções'!$K39="","",'Retenções'!$K39-'Retenções'!$X39)</f>
        <v/>
      </c>
      <c r="AA39" s="4" t="n"/>
      <c r="AB39" s="4" t="n"/>
      <c r="AC39" s="2" t="n"/>
      <c r="AD39" s="4" t="n"/>
      <c r="AE39" s="12">
        <f>IF('Retenções'!$A39="","",IFERROR(VLOOKUP('Retenções'!$AC39,'Retenções'!$AF$2:$AG$4,2,0),""))</f>
        <v/>
      </c>
    </row>
    <row r="40">
      <c r="A40" s="2" t="n"/>
      <c r="B40" s="36" t="n"/>
      <c r="C40" s="36" t="n"/>
      <c r="D40" s="2" t="n"/>
      <c r="E40" s="4" t="n"/>
      <c r="F40" s="4" t="n"/>
      <c r="G40" s="4" t="n"/>
      <c r="H40" s="2" t="n"/>
      <c r="I40" s="4" t="n"/>
      <c r="J40" s="2" t="n"/>
      <c r="K40" s="5" t="n"/>
      <c r="L40" s="6" t="n"/>
      <c r="M40" s="7">
        <f>IF('Retenções'!$K40="","",'Retenções'!$K40*'Retenções'!$L40)</f>
        <v/>
      </c>
      <c r="N40" s="6" t="n"/>
      <c r="O40" s="7">
        <f>IF('Retenções'!$K40="","",'Retenções'!$K40*'Retenções'!$N40)</f>
        <v/>
      </c>
      <c r="P40" s="6" t="n"/>
      <c r="Q40" s="7">
        <f>IF('Retenções'!$K40="","",'Retenções'!$K40*'Retenções'!$P40)</f>
        <v/>
      </c>
      <c r="R40" s="6" t="n"/>
      <c r="S40" s="7">
        <f>IF('Retenções'!$K40="","",'Retenções'!$K40*'Retenções'!$R40)</f>
        <v/>
      </c>
      <c r="T40" s="6" t="n"/>
      <c r="U40" s="7">
        <f>IF('Retenções'!$K40="","",'Retenções'!$K40*'Retenções'!$T40)</f>
        <v/>
      </c>
      <c r="V40" s="6" t="n"/>
      <c r="W40" s="7">
        <f>IF('Retenções'!$K40="","",'Retenções'!$K40*'Retenções'!$V40)</f>
        <v/>
      </c>
      <c r="X40" s="7">
        <f>IF('Retenções'!$K40="","",SUM('Retenções'!$M40,'Retenções'!$O40,'Retenções'!$Q40,'Retenções'!$S40,'Retenções'!$U40,'Retenções'!$W40))</f>
        <v/>
      </c>
      <c r="Y40" s="8">
        <f>IF('Retenções'!$K40="","",IFERROR('Retenções'!$X40/'Retenções'!$K40,0))</f>
        <v/>
      </c>
      <c r="Z40" s="7">
        <f>IF('Retenções'!$K40="","",'Retenções'!$K40-'Retenções'!$X40)</f>
        <v/>
      </c>
      <c r="AA40" s="4" t="n"/>
      <c r="AB40" s="4" t="n"/>
      <c r="AC40" s="2" t="n"/>
      <c r="AD40" s="4" t="n"/>
      <c r="AE40" s="9">
        <f>IF('Retenções'!$A40="","",IFERROR(VLOOKUP('Retenções'!$AC40,'Retenções'!$AF$2:$AG$4,2,0),""))</f>
        <v/>
      </c>
    </row>
    <row r="41">
      <c r="A41" s="2" t="n"/>
      <c r="B41" s="36" t="n"/>
      <c r="C41" s="36" t="n"/>
      <c r="D41" s="2" t="n"/>
      <c r="E41" s="4" t="n"/>
      <c r="F41" s="4" t="n"/>
      <c r="G41" s="4" t="n"/>
      <c r="H41" s="2" t="n"/>
      <c r="I41" s="4" t="n"/>
      <c r="J41" s="2" t="n"/>
      <c r="K41" s="5" t="n"/>
      <c r="L41" s="6" t="n"/>
      <c r="M41" s="10">
        <f>IF('Retenções'!$K41="","",'Retenções'!$K41*'Retenções'!$L41)</f>
        <v/>
      </c>
      <c r="N41" s="6" t="n"/>
      <c r="O41" s="10">
        <f>IF('Retenções'!$K41="","",'Retenções'!$K41*'Retenções'!$N41)</f>
        <v/>
      </c>
      <c r="P41" s="6" t="n"/>
      <c r="Q41" s="10">
        <f>IF('Retenções'!$K41="","",'Retenções'!$K41*'Retenções'!$P41)</f>
        <v/>
      </c>
      <c r="R41" s="6" t="n"/>
      <c r="S41" s="10">
        <f>IF('Retenções'!$K41="","",'Retenções'!$K41*'Retenções'!$R41)</f>
        <v/>
      </c>
      <c r="T41" s="6" t="n"/>
      <c r="U41" s="10">
        <f>IF('Retenções'!$K41="","",'Retenções'!$K41*'Retenções'!$T41)</f>
        <v/>
      </c>
      <c r="V41" s="6" t="n"/>
      <c r="W41" s="10">
        <f>IF('Retenções'!$K41="","",'Retenções'!$K41*'Retenções'!$V41)</f>
        <v/>
      </c>
      <c r="X41" s="10">
        <f>IF('Retenções'!$K41="","",SUM('Retenções'!$M41,'Retenções'!$O41,'Retenções'!$Q41,'Retenções'!$S41,'Retenções'!$U41,'Retenções'!$W41))</f>
        <v/>
      </c>
      <c r="Y41" s="11">
        <f>IF('Retenções'!$K41="","",IFERROR('Retenções'!$X41/'Retenções'!$K41,0))</f>
        <v/>
      </c>
      <c r="Z41" s="10">
        <f>IF('Retenções'!$K41="","",'Retenções'!$K41-'Retenções'!$X41)</f>
        <v/>
      </c>
      <c r="AA41" s="4" t="n"/>
      <c r="AB41" s="4" t="n"/>
      <c r="AC41" s="2" t="n"/>
      <c r="AD41" s="4" t="n"/>
      <c r="AE41" s="12">
        <f>IF('Retenções'!$A41="","",IFERROR(VLOOKUP('Retenções'!$AC41,'Retenções'!$AF$2:$AG$4,2,0),""))</f>
        <v/>
      </c>
    </row>
    <row r="42">
      <c r="A42" s="2" t="n"/>
      <c r="B42" s="36" t="n"/>
      <c r="C42" s="36" t="n"/>
      <c r="D42" s="2" t="n"/>
      <c r="E42" s="4" t="n"/>
      <c r="F42" s="4" t="n"/>
      <c r="G42" s="4" t="n"/>
      <c r="H42" s="2" t="n"/>
      <c r="I42" s="4" t="n"/>
      <c r="J42" s="2" t="n"/>
      <c r="K42" s="5" t="n"/>
      <c r="L42" s="6" t="n"/>
      <c r="M42" s="7">
        <f>IF('Retenções'!$K42="","",'Retenções'!$K42*'Retenções'!$L42)</f>
        <v/>
      </c>
      <c r="N42" s="6" t="n"/>
      <c r="O42" s="7">
        <f>IF('Retenções'!$K42="","",'Retenções'!$K42*'Retenções'!$N42)</f>
        <v/>
      </c>
      <c r="P42" s="6" t="n"/>
      <c r="Q42" s="7">
        <f>IF('Retenções'!$K42="","",'Retenções'!$K42*'Retenções'!$P42)</f>
        <v/>
      </c>
      <c r="R42" s="6" t="n"/>
      <c r="S42" s="7">
        <f>IF('Retenções'!$K42="","",'Retenções'!$K42*'Retenções'!$R42)</f>
        <v/>
      </c>
      <c r="T42" s="6" t="n"/>
      <c r="U42" s="7">
        <f>IF('Retenções'!$K42="","",'Retenções'!$K42*'Retenções'!$T42)</f>
        <v/>
      </c>
      <c r="V42" s="6" t="n"/>
      <c r="W42" s="7">
        <f>IF('Retenções'!$K42="","",'Retenções'!$K42*'Retenções'!$V42)</f>
        <v/>
      </c>
      <c r="X42" s="7">
        <f>IF('Retenções'!$K42="","",SUM('Retenções'!$M42,'Retenções'!$O42,'Retenções'!$Q42,'Retenções'!$S42,'Retenções'!$U42,'Retenções'!$W42))</f>
        <v/>
      </c>
      <c r="Y42" s="8">
        <f>IF('Retenções'!$K42="","",IFERROR('Retenções'!$X42/'Retenções'!$K42,0))</f>
        <v/>
      </c>
      <c r="Z42" s="7">
        <f>IF('Retenções'!$K42="","",'Retenções'!$K42-'Retenções'!$X42)</f>
        <v/>
      </c>
      <c r="AA42" s="4" t="n"/>
      <c r="AB42" s="4" t="n"/>
      <c r="AC42" s="2" t="n"/>
      <c r="AD42" s="4" t="n"/>
      <c r="AE42" s="9">
        <f>IF('Retenções'!$A42="","",IFERROR(VLOOKUP('Retenções'!$AC42,'Retenções'!$AF$2:$AG$4,2,0),""))</f>
        <v/>
      </c>
    </row>
    <row r="43">
      <c r="A43" s="2" t="n"/>
      <c r="B43" s="36" t="n"/>
      <c r="C43" s="36" t="n"/>
      <c r="D43" s="2" t="n"/>
      <c r="E43" s="4" t="n"/>
      <c r="F43" s="4" t="n"/>
      <c r="G43" s="4" t="n"/>
      <c r="H43" s="2" t="n"/>
      <c r="I43" s="4" t="n"/>
      <c r="J43" s="2" t="n"/>
      <c r="K43" s="5" t="n"/>
      <c r="L43" s="6" t="n"/>
      <c r="M43" s="10">
        <f>IF('Retenções'!$K43="","",'Retenções'!$K43*'Retenções'!$L43)</f>
        <v/>
      </c>
      <c r="N43" s="6" t="n"/>
      <c r="O43" s="10">
        <f>IF('Retenções'!$K43="","",'Retenções'!$K43*'Retenções'!$N43)</f>
        <v/>
      </c>
      <c r="P43" s="6" t="n"/>
      <c r="Q43" s="10">
        <f>IF('Retenções'!$K43="","",'Retenções'!$K43*'Retenções'!$P43)</f>
        <v/>
      </c>
      <c r="R43" s="6" t="n"/>
      <c r="S43" s="10">
        <f>IF('Retenções'!$K43="","",'Retenções'!$K43*'Retenções'!$R43)</f>
        <v/>
      </c>
      <c r="T43" s="6" t="n"/>
      <c r="U43" s="10">
        <f>IF('Retenções'!$K43="","",'Retenções'!$K43*'Retenções'!$T43)</f>
        <v/>
      </c>
      <c r="V43" s="6" t="n"/>
      <c r="W43" s="10">
        <f>IF('Retenções'!$K43="","",'Retenções'!$K43*'Retenções'!$V43)</f>
        <v/>
      </c>
      <c r="X43" s="10">
        <f>IF('Retenções'!$K43="","",SUM('Retenções'!$M43,'Retenções'!$O43,'Retenções'!$Q43,'Retenções'!$S43,'Retenções'!$U43,'Retenções'!$W43))</f>
        <v/>
      </c>
      <c r="Y43" s="11">
        <f>IF('Retenções'!$K43="","",IFERROR('Retenções'!$X43/'Retenções'!$K43,0))</f>
        <v/>
      </c>
      <c r="Z43" s="10">
        <f>IF('Retenções'!$K43="","",'Retenções'!$K43-'Retenções'!$X43)</f>
        <v/>
      </c>
      <c r="AA43" s="4" t="n"/>
      <c r="AB43" s="4" t="n"/>
      <c r="AC43" s="2" t="n"/>
      <c r="AD43" s="4" t="n"/>
      <c r="AE43" s="12">
        <f>IF('Retenções'!$A43="","",IFERROR(VLOOKUP('Retenções'!$AC43,'Retenções'!$AF$2:$AG$4,2,0),""))</f>
        <v/>
      </c>
    </row>
    <row r="44">
      <c r="A44" s="2" t="n"/>
      <c r="B44" s="36" t="n"/>
      <c r="C44" s="36" t="n"/>
      <c r="D44" s="2" t="n"/>
      <c r="E44" s="4" t="n"/>
      <c r="F44" s="4" t="n"/>
      <c r="G44" s="4" t="n"/>
      <c r="H44" s="2" t="n"/>
      <c r="I44" s="4" t="n"/>
      <c r="J44" s="2" t="n"/>
      <c r="K44" s="5" t="n"/>
      <c r="L44" s="6" t="n"/>
      <c r="M44" s="7">
        <f>IF('Retenções'!$K44="","",'Retenções'!$K44*'Retenções'!$L44)</f>
        <v/>
      </c>
      <c r="N44" s="6" t="n"/>
      <c r="O44" s="7">
        <f>IF('Retenções'!$K44="","",'Retenções'!$K44*'Retenções'!$N44)</f>
        <v/>
      </c>
      <c r="P44" s="6" t="n"/>
      <c r="Q44" s="7">
        <f>IF('Retenções'!$K44="","",'Retenções'!$K44*'Retenções'!$P44)</f>
        <v/>
      </c>
      <c r="R44" s="6" t="n"/>
      <c r="S44" s="7">
        <f>IF('Retenções'!$K44="","",'Retenções'!$K44*'Retenções'!$R44)</f>
        <v/>
      </c>
      <c r="T44" s="6" t="n"/>
      <c r="U44" s="7">
        <f>IF('Retenções'!$K44="","",'Retenções'!$K44*'Retenções'!$T44)</f>
        <v/>
      </c>
      <c r="V44" s="6" t="n"/>
      <c r="W44" s="7">
        <f>IF('Retenções'!$K44="","",'Retenções'!$K44*'Retenções'!$V44)</f>
        <v/>
      </c>
      <c r="X44" s="7">
        <f>IF('Retenções'!$K44="","",SUM('Retenções'!$M44,'Retenções'!$O44,'Retenções'!$Q44,'Retenções'!$S44,'Retenções'!$U44,'Retenções'!$W44))</f>
        <v/>
      </c>
      <c r="Y44" s="8">
        <f>IF('Retenções'!$K44="","",IFERROR('Retenções'!$X44/'Retenções'!$K44,0))</f>
        <v/>
      </c>
      <c r="Z44" s="7">
        <f>IF('Retenções'!$K44="","",'Retenções'!$K44-'Retenções'!$X44)</f>
        <v/>
      </c>
      <c r="AA44" s="4" t="n"/>
      <c r="AB44" s="4" t="n"/>
      <c r="AC44" s="2" t="n"/>
      <c r="AD44" s="4" t="n"/>
      <c r="AE44" s="9">
        <f>IF('Retenções'!$A44="","",IFERROR(VLOOKUP('Retenções'!$AC44,'Retenções'!$AF$2:$AG$4,2,0),""))</f>
        <v/>
      </c>
    </row>
    <row r="45">
      <c r="A45" s="2" t="n"/>
      <c r="B45" s="36" t="n"/>
      <c r="C45" s="36" t="n"/>
      <c r="D45" s="2" t="n"/>
      <c r="E45" s="4" t="n"/>
      <c r="F45" s="4" t="n"/>
      <c r="G45" s="4" t="n"/>
      <c r="H45" s="2" t="n"/>
      <c r="I45" s="4" t="n"/>
      <c r="J45" s="2" t="n"/>
      <c r="K45" s="5" t="n"/>
      <c r="L45" s="6" t="n"/>
      <c r="M45" s="10">
        <f>IF('Retenções'!$K45="","",'Retenções'!$K45*'Retenções'!$L45)</f>
        <v/>
      </c>
      <c r="N45" s="6" t="n"/>
      <c r="O45" s="10">
        <f>IF('Retenções'!$K45="","",'Retenções'!$K45*'Retenções'!$N45)</f>
        <v/>
      </c>
      <c r="P45" s="6" t="n"/>
      <c r="Q45" s="10">
        <f>IF('Retenções'!$K45="","",'Retenções'!$K45*'Retenções'!$P45)</f>
        <v/>
      </c>
      <c r="R45" s="6" t="n"/>
      <c r="S45" s="10">
        <f>IF('Retenções'!$K45="","",'Retenções'!$K45*'Retenções'!$R45)</f>
        <v/>
      </c>
      <c r="T45" s="6" t="n"/>
      <c r="U45" s="10">
        <f>IF('Retenções'!$K45="","",'Retenções'!$K45*'Retenções'!$T45)</f>
        <v/>
      </c>
      <c r="V45" s="6" t="n"/>
      <c r="W45" s="10">
        <f>IF('Retenções'!$K45="","",'Retenções'!$K45*'Retenções'!$V45)</f>
        <v/>
      </c>
      <c r="X45" s="10">
        <f>IF('Retenções'!$K45="","",SUM('Retenções'!$M45,'Retenções'!$O45,'Retenções'!$Q45,'Retenções'!$S45,'Retenções'!$U45,'Retenções'!$W45))</f>
        <v/>
      </c>
      <c r="Y45" s="11">
        <f>IF('Retenções'!$K45="","",IFERROR('Retenções'!$X45/'Retenções'!$K45,0))</f>
        <v/>
      </c>
      <c r="Z45" s="10">
        <f>IF('Retenções'!$K45="","",'Retenções'!$K45-'Retenções'!$X45)</f>
        <v/>
      </c>
      <c r="AA45" s="4" t="n"/>
      <c r="AB45" s="4" t="n"/>
      <c r="AC45" s="2" t="n"/>
      <c r="AD45" s="4" t="n"/>
      <c r="AE45" s="12">
        <f>IF('Retenções'!$A45="","",IFERROR(VLOOKUP('Retenções'!$AC45,'Retenções'!$AF$2:$AG$4,2,0),""))</f>
        <v/>
      </c>
    </row>
    <row r="46">
      <c r="A46" s="2" t="n"/>
      <c r="B46" s="36" t="n"/>
      <c r="C46" s="36" t="n"/>
      <c r="D46" s="2" t="n"/>
      <c r="E46" s="4" t="n"/>
      <c r="F46" s="4" t="n"/>
      <c r="G46" s="4" t="n"/>
      <c r="H46" s="2" t="n"/>
      <c r="I46" s="4" t="n"/>
      <c r="J46" s="2" t="n"/>
      <c r="K46" s="5" t="n"/>
      <c r="L46" s="6" t="n"/>
      <c r="M46" s="7">
        <f>IF('Retenções'!$K46="","",'Retenções'!$K46*'Retenções'!$L46)</f>
        <v/>
      </c>
      <c r="N46" s="6" t="n"/>
      <c r="O46" s="7">
        <f>IF('Retenções'!$K46="","",'Retenções'!$K46*'Retenções'!$N46)</f>
        <v/>
      </c>
      <c r="P46" s="6" t="n"/>
      <c r="Q46" s="7">
        <f>IF('Retenções'!$K46="","",'Retenções'!$K46*'Retenções'!$P46)</f>
        <v/>
      </c>
      <c r="R46" s="6" t="n"/>
      <c r="S46" s="7">
        <f>IF('Retenções'!$K46="","",'Retenções'!$K46*'Retenções'!$R46)</f>
        <v/>
      </c>
      <c r="T46" s="6" t="n"/>
      <c r="U46" s="7">
        <f>IF('Retenções'!$K46="","",'Retenções'!$K46*'Retenções'!$T46)</f>
        <v/>
      </c>
      <c r="V46" s="6" t="n"/>
      <c r="W46" s="7">
        <f>IF('Retenções'!$K46="","",'Retenções'!$K46*'Retenções'!$V46)</f>
        <v/>
      </c>
      <c r="X46" s="7">
        <f>IF('Retenções'!$K46="","",SUM('Retenções'!$M46,'Retenções'!$O46,'Retenções'!$Q46,'Retenções'!$S46,'Retenções'!$U46,'Retenções'!$W46))</f>
        <v/>
      </c>
      <c r="Y46" s="8">
        <f>IF('Retenções'!$K46="","",IFERROR('Retenções'!$X46/'Retenções'!$K46,0))</f>
        <v/>
      </c>
      <c r="Z46" s="7">
        <f>IF('Retenções'!$K46="","",'Retenções'!$K46-'Retenções'!$X46)</f>
        <v/>
      </c>
      <c r="AA46" s="4" t="n"/>
      <c r="AB46" s="4" t="n"/>
      <c r="AC46" s="2" t="n"/>
      <c r="AD46" s="4" t="n"/>
      <c r="AE46" s="9">
        <f>IF('Retenções'!$A46="","",IFERROR(VLOOKUP('Retenções'!$AC46,'Retenções'!$AF$2:$AG$4,2,0),""))</f>
        <v/>
      </c>
    </row>
    <row r="47">
      <c r="A47" s="2" t="n"/>
      <c r="B47" s="36" t="n"/>
      <c r="C47" s="36" t="n"/>
      <c r="D47" s="2" t="n"/>
      <c r="E47" s="4" t="n"/>
      <c r="F47" s="4" t="n"/>
      <c r="G47" s="4" t="n"/>
      <c r="H47" s="2" t="n"/>
      <c r="I47" s="4" t="n"/>
      <c r="J47" s="2" t="n"/>
      <c r="K47" s="5" t="n"/>
      <c r="L47" s="6" t="n"/>
      <c r="M47" s="10">
        <f>IF('Retenções'!$K47="","",'Retenções'!$K47*'Retenções'!$L47)</f>
        <v/>
      </c>
      <c r="N47" s="6" t="n"/>
      <c r="O47" s="10">
        <f>IF('Retenções'!$K47="","",'Retenções'!$K47*'Retenções'!$N47)</f>
        <v/>
      </c>
      <c r="P47" s="6" t="n"/>
      <c r="Q47" s="10">
        <f>IF('Retenções'!$K47="","",'Retenções'!$K47*'Retenções'!$P47)</f>
        <v/>
      </c>
      <c r="R47" s="6" t="n"/>
      <c r="S47" s="10">
        <f>IF('Retenções'!$K47="","",'Retenções'!$K47*'Retenções'!$R47)</f>
        <v/>
      </c>
      <c r="T47" s="6" t="n"/>
      <c r="U47" s="10">
        <f>IF('Retenções'!$K47="","",'Retenções'!$K47*'Retenções'!$T47)</f>
        <v/>
      </c>
      <c r="V47" s="6" t="n"/>
      <c r="W47" s="10">
        <f>IF('Retenções'!$K47="","",'Retenções'!$K47*'Retenções'!$V47)</f>
        <v/>
      </c>
      <c r="X47" s="10">
        <f>IF('Retenções'!$K47="","",SUM('Retenções'!$M47,'Retenções'!$O47,'Retenções'!$Q47,'Retenções'!$S47,'Retenções'!$U47,'Retenções'!$W47))</f>
        <v/>
      </c>
      <c r="Y47" s="11">
        <f>IF('Retenções'!$K47="","",IFERROR('Retenções'!$X47/'Retenções'!$K47,0))</f>
        <v/>
      </c>
      <c r="Z47" s="10">
        <f>IF('Retenções'!$K47="","",'Retenções'!$K47-'Retenções'!$X47)</f>
        <v/>
      </c>
      <c r="AA47" s="4" t="n"/>
      <c r="AB47" s="4" t="n"/>
      <c r="AC47" s="2" t="n"/>
      <c r="AD47" s="4" t="n"/>
      <c r="AE47" s="12">
        <f>IF('Retenções'!$A47="","",IFERROR(VLOOKUP('Retenções'!$AC47,'Retenções'!$AF$2:$AG$4,2,0),""))</f>
        <v/>
      </c>
    </row>
    <row r="48">
      <c r="A48" s="2" t="n"/>
      <c r="B48" s="36" t="n"/>
      <c r="C48" s="36" t="n"/>
      <c r="D48" s="2" t="n"/>
      <c r="E48" s="4" t="n"/>
      <c r="F48" s="4" t="n"/>
      <c r="G48" s="4" t="n"/>
      <c r="H48" s="2" t="n"/>
      <c r="I48" s="4" t="n"/>
      <c r="J48" s="2" t="n"/>
      <c r="K48" s="5" t="n"/>
      <c r="L48" s="6" t="n"/>
      <c r="M48" s="7">
        <f>IF('Retenções'!$K48="","",'Retenções'!$K48*'Retenções'!$L48)</f>
        <v/>
      </c>
      <c r="N48" s="6" t="n"/>
      <c r="O48" s="7">
        <f>IF('Retenções'!$K48="","",'Retenções'!$K48*'Retenções'!$N48)</f>
        <v/>
      </c>
      <c r="P48" s="6" t="n"/>
      <c r="Q48" s="7">
        <f>IF('Retenções'!$K48="","",'Retenções'!$K48*'Retenções'!$P48)</f>
        <v/>
      </c>
      <c r="R48" s="6" t="n"/>
      <c r="S48" s="7">
        <f>IF('Retenções'!$K48="","",'Retenções'!$K48*'Retenções'!$R48)</f>
        <v/>
      </c>
      <c r="T48" s="6" t="n"/>
      <c r="U48" s="7">
        <f>IF('Retenções'!$K48="","",'Retenções'!$K48*'Retenções'!$T48)</f>
        <v/>
      </c>
      <c r="V48" s="6" t="n"/>
      <c r="W48" s="7">
        <f>IF('Retenções'!$K48="","",'Retenções'!$K48*'Retenções'!$V48)</f>
        <v/>
      </c>
      <c r="X48" s="7">
        <f>IF('Retenções'!$K48="","",SUM('Retenções'!$M48,'Retenções'!$O48,'Retenções'!$Q48,'Retenções'!$S48,'Retenções'!$U48,'Retenções'!$W48))</f>
        <v/>
      </c>
      <c r="Y48" s="8">
        <f>IF('Retenções'!$K48="","",IFERROR('Retenções'!$X48/'Retenções'!$K48,0))</f>
        <v/>
      </c>
      <c r="Z48" s="7">
        <f>IF('Retenções'!$K48="","",'Retenções'!$K48-'Retenções'!$X48)</f>
        <v/>
      </c>
      <c r="AA48" s="4" t="n"/>
      <c r="AB48" s="4" t="n"/>
      <c r="AC48" s="2" t="n"/>
      <c r="AD48" s="4" t="n"/>
      <c r="AE48" s="9">
        <f>IF('Retenções'!$A48="","",IFERROR(VLOOKUP('Retenções'!$AC48,'Retenções'!$AF$2:$AG$4,2,0),""))</f>
        <v/>
      </c>
    </row>
    <row r="49">
      <c r="A49" s="2" t="n"/>
      <c r="B49" s="36" t="n"/>
      <c r="C49" s="36" t="n"/>
      <c r="D49" s="2" t="n"/>
      <c r="E49" s="4" t="n"/>
      <c r="F49" s="4" t="n"/>
      <c r="G49" s="4" t="n"/>
      <c r="H49" s="2" t="n"/>
      <c r="I49" s="4" t="n"/>
      <c r="J49" s="2" t="n"/>
      <c r="K49" s="5" t="n"/>
      <c r="L49" s="6" t="n"/>
      <c r="M49" s="10">
        <f>IF('Retenções'!$K49="","",'Retenções'!$K49*'Retenções'!$L49)</f>
        <v/>
      </c>
      <c r="N49" s="6" t="n"/>
      <c r="O49" s="10">
        <f>IF('Retenções'!$K49="","",'Retenções'!$K49*'Retenções'!$N49)</f>
        <v/>
      </c>
      <c r="P49" s="6" t="n"/>
      <c r="Q49" s="10">
        <f>IF('Retenções'!$K49="","",'Retenções'!$K49*'Retenções'!$P49)</f>
        <v/>
      </c>
      <c r="R49" s="6" t="n"/>
      <c r="S49" s="10">
        <f>IF('Retenções'!$K49="","",'Retenções'!$K49*'Retenções'!$R49)</f>
        <v/>
      </c>
      <c r="T49" s="6" t="n"/>
      <c r="U49" s="10">
        <f>IF('Retenções'!$K49="","",'Retenções'!$K49*'Retenções'!$T49)</f>
        <v/>
      </c>
      <c r="V49" s="6" t="n"/>
      <c r="W49" s="10">
        <f>IF('Retenções'!$K49="","",'Retenções'!$K49*'Retenções'!$V49)</f>
        <v/>
      </c>
      <c r="X49" s="10">
        <f>IF('Retenções'!$K49="","",SUM('Retenções'!$M49,'Retenções'!$O49,'Retenções'!$Q49,'Retenções'!$S49,'Retenções'!$U49,'Retenções'!$W49))</f>
        <v/>
      </c>
      <c r="Y49" s="11">
        <f>IF('Retenções'!$K49="","",IFERROR('Retenções'!$X49/'Retenções'!$K49,0))</f>
        <v/>
      </c>
      <c r="Z49" s="10">
        <f>IF('Retenções'!$K49="","",'Retenções'!$K49-'Retenções'!$X49)</f>
        <v/>
      </c>
      <c r="AA49" s="4" t="n"/>
      <c r="AB49" s="4" t="n"/>
      <c r="AC49" s="2" t="n"/>
      <c r="AD49" s="4" t="n"/>
      <c r="AE49" s="12">
        <f>IF('Retenções'!$A49="","",IFERROR(VLOOKUP('Retenções'!$AC49,'Retenções'!$AF$2:$AG$4,2,0),""))</f>
        <v/>
      </c>
    </row>
    <row r="50">
      <c r="A50" s="2" t="n"/>
      <c r="B50" s="36" t="n"/>
      <c r="C50" s="36" t="n"/>
      <c r="D50" s="2" t="n"/>
      <c r="E50" s="4" t="n"/>
      <c r="F50" s="4" t="n"/>
      <c r="G50" s="4" t="n"/>
      <c r="H50" s="2" t="n"/>
      <c r="I50" s="4" t="n"/>
      <c r="J50" s="2" t="n"/>
      <c r="K50" s="5" t="n"/>
      <c r="L50" s="6" t="n"/>
      <c r="M50" s="7">
        <f>IF('Retenções'!$K50="","",'Retenções'!$K50*'Retenções'!$L50)</f>
        <v/>
      </c>
      <c r="N50" s="6" t="n"/>
      <c r="O50" s="7">
        <f>IF('Retenções'!$K50="","",'Retenções'!$K50*'Retenções'!$N50)</f>
        <v/>
      </c>
      <c r="P50" s="6" t="n"/>
      <c r="Q50" s="7">
        <f>IF('Retenções'!$K50="","",'Retenções'!$K50*'Retenções'!$P50)</f>
        <v/>
      </c>
      <c r="R50" s="6" t="n"/>
      <c r="S50" s="7">
        <f>IF('Retenções'!$K50="","",'Retenções'!$K50*'Retenções'!$R50)</f>
        <v/>
      </c>
      <c r="T50" s="6" t="n"/>
      <c r="U50" s="7">
        <f>IF('Retenções'!$K50="","",'Retenções'!$K50*'Retenções'!$T50)</f>
        <v/>
      </c>
      <c r="V50" s="6" t="n"/>
      <c r="W50" s="7">
        <f>IF('Retenções'!$K50="","",'Retenções'!$K50*'Retenções'!$V50)</f>
        <v/>
      </c>
      <c r="X50" s="7">
        <f>IF('Retenções'!$K50="","",SUM('Retenções'!$M50,'Retenções'!$O50,'Retenções'!$Q50,'Retenções'!$S50,'Retenções'!$U50,'Retenções'!$W50))</f>
        <v/>
      </c>
      <c r="Y50" s="8">
        <f>IF('Retenções'!$K50="","",IFERROR('Retenções'!$X50/'Retenções'!$K50,0))</f>
        <v/>
      </c>
      <c r="Z50" s="7">
        <f>IF('Retenções'!$K50="","",'Retenções'!$K50-'Retenções'!$X50)</f>
        <v/>
      </c>
      <c r="AA50" s="4" t="n"/>
      <c r="AB50" s="4" t="n"/>
      <c r="AC50" s="2" t="n"/>
      <c r="AD50" s="4" t="n"/>
      <c r="AE50" s="9">
        <f>IF('Retenções'!$A50="","",IFERROR(VLOOKUP('Retenções'!$AC50,'Retenções'!$AF$2:$AG$4,2,0),""))</f>
        <v/>
      </c>
    </row>
    <row r="51">
      <c r="A51" s="2" t="n"/>
      <c r="B51" s="36" t="n"/>
      <c r="C51" s="36" t="n"/>
      <c r="D51" s="2" t="n"/>
      <c r="E51" s="4" t="n"/>
      <c r="F51" s="4" t="n"/>
      <c r="G51" s="4" t="n"/>
      <c r="H51" s="2" t="n"/>
      <c r="I51" s="4" t="n"/>
      <c r="J51" s="2" t="n"/>
      <c r="K51" s="5" t="n"/>
      <c r="L51" s="6" t="n"/>
      <c r="M51" s="10">
        <f>IF('Retenções'!$K51="","",'Retenções'!$K51*'Retenções'!$L51)</f>
        <v/>
      </c>
      <c r="N51" s="6" t="n"/>
      <c r="O51" s="10">
        <f>IF('Retenções'!$K51="","",'Retenções'!$K51*'Retenções'!$N51)</f>
        <v/>
      </c>
      <c r="P51" s="6" t="n"/>
      <c r="Q51" s="10">
        <f>IF('Retenções'!$K51="","",'Retenções'!$K51*'Retenções'!$P51)</f>
        <v/>
      </c>
      <c r="R51" s="6" t="n"/>
      <c r="S51" s="10">
        <f>IF('Retenções'!$K51="","",'Retenções'!$K51*'Retenções'!$R51)</f>
        <v/>
      </c>
      <c r="T51" s="6" t="n"/>
      <c r="U51" s="10">
        <f>IF('Retenções'!$K51="","",'Retenções'!$K51*'Retenções'!$T51)</f>
        <v/>
      </c>
      <c r="V51" s="6" t="n"/>
      <c r="W51" s="10">
        <f>IF('Retenções'!$K51="","",'Retenções'!$K51*'Retenções'!$V51)</f>
        <v/>
      </c>
      <c r="X51" s="10">
        <f>IF('Retenções'!$K51="","",SUM('Retenções'!$M51,'Retenções'!$O51,'Retenções'!$Q51,'Retenções'!$S51,'Retenções'!$U51,'Retenções'!$W51))</f>
        <v/>
      </c>
      <c r="Y51" s="11">
        <f>IF('Retenções'!$K51="","",IFERROR('Retenções'!$X51/'Retenções'!$K51,0))</f>
        <v/>
      </c>
      <c r="Z51" s="10">
        <f>IF('Retenções'!$K51="","",'Retenções'!$K51-'Retenções'!$X51)</f>
        <v/>
      </c>
      <c r="AA51" s="4" t="n"/>
      <c r="AB51" s="4" t="n"/>
      <c r="AC51" s="2" t="n"/>
      <c r="AD51" s="4" t="n"/>
      <c r="AE51" s="12">
        <f>IF('Retenções'!$A51="","",IFERROR(VLOOKUP('Retenções'!$AC51,'Retenções'!$AF$2:$AG$4,2,0),""))</f>
        <v/>
      </c>
    </row>
    <row r="52">
      <c r="A52" s="2" t="n"/>
      <c r="B52" s="36" t="n"/>
      <c r="C52" s="36" t="n"/>
      <c r="D52" s="2" t="n"/>
      <c r="E52" s="4" t="n"/>
      <c r="F52" s="4" t="n"/>
      <c r="G52" s="4" t="n"/>
      <c r="H52" s="2" t="n"/>
      <c r="I52" s="4" t="n"/>
      <c r="J52" s="2" t="n"/>
      <c r="K52" s="5" t="n"/>
      <c r="L52" s="6" t="n"/>
      <c r="M52" s="7">
        <f>IF('Retenções'!$K52="","",'Retenções'!$K52*'Retenções'!$L52)</f>
        <v/>
      </c>
      <c r="N52" s="6" t="n"/>
      <c r="O52" s="7">
        <f>IF('Retenções'!$K52="","",'Retenções'!$K52*'Retenções'!$N52)</f>
        <v/>
      </c>
      <c r="P52" s="6" t="n"/>
      <c r="Q52" s="7">
        <f>IF('Retenções'!$K52="","",'Retenções'!$K52*'Retenções'!$P52)</f>
        <v/>
      </c>
      <c r="R52" s="6" t="n"/>
      <c r="S52" s="7">
        <f>IF('Retenções'!$K52="","",'Retenções'!$K52*'Retenções'!$R52)</f>
        <v/>
      </c>
      <c r="T52" s="6" t="n"/>
      <c r="U52" s="7">
        <f>IF('Retenções'!$K52="","",'Retenções'!$K52*'Retenções'!$T52)</f>
        <v/>
      </c>
      <c r="V52" s="6" t="n"/>
      <c r="W52" s="7">
        <f>IF('Retenções'!$K52="","",'Retenções'!$K52*'Retenções'!$V52)</f>
        <v/>
      </c>
      <c r="X52" s="7">
        <f>IF('Retenções'!$K52="","",SUM('Retenções'!$M52,'Retenções'!$O52,'Retenções'!$Q52,'Retenções'!$S52,'Retenções'!$U52,'Retenções'!$W52))</f>
        <v/>
      </c>
      <c r="Y52" s="8">
        <f>IF('Retenções'!$K52="","",IFERROR('Retenções'!$X52/'Retenções'!$K52,0))</f>
        <v/>
      </c>
      <c r="Z52" s="7">
        <f>IF('Retenções'!$K52="","",'Retenções'!$K52-'Retenções'!$X52)</f>
        <v/>
      </c>
      <c r="AA52" s="4" t="n"/>
      <c r="AB52" s="4" t="n"/>
      <c r="AC52" s="2" t="n"/>
      <c r="AD52" s="4" t="n"/>
      <c r="AE52" s="9">
        <f>IF('Retenções'!$A52="","",IFERROR(VLOOKUP('Retenções'!$AC52,'Retenções'!$AF$2:$AG$4,2,0),""))</f>
        <v/>
      </c>
    </row>
    <row r="53">
      <c r="A53" s="2" t="n"/>
      <c r="B53" s="36" t="n"/>
      <c r="C53" s="36" t="n"/>
      <c r="D53" s="2" t="n"/>
      <c r="E53" s="4" t="n"/>
      <c r="F53" s="4" t="n"/>
      <c r="G53" s="4" t="n"/>
      <c r="H53" s="2" t="n"/>
      <c r="I53" s="4" t="n"/>
      <c r="J53" s="2" t="n"/>
      <c r="K53" s="5" t="n"/>
      <c r="L53" s="6" t="n"/>
      <c r="M53" s="10">
        <f>IF('Retenções'!$K53="","",'Retenções'!$K53*'Retenções'!$L53)</f>
        <v/>
      </c>
      <c r="N53" s="6" t="n"/>
      <c r="O53" s="10">
        <f>IF('Retenções'!$K53="","",'Retenções'!$K53*'Retenções'!$N53)</f>
        <v/>
      </c>
      <c r="P53" s="6" t="n"/>
      <c r="Q53" s="10">
        <f>IF('Retenções'!$K53="","",'Retenções'!$K53*'Retenções'!$P53)</f>
        <v/>
      </c>
      <c r="R53" s="6" t="n"/>
      <c r="S53" s="10">
        <f>IF('Retenções'!$K53="","",'Retenções'!$K53*'Retenções'!$R53)</f>
        <v/>
      </c>
      <c r="T53" s="6" t="n"/>
      <c r="U53" s="10">
        <f>IF('Retenções'!$K53="","",'Retenções'!$K53*'Retenções'!$T53)</f>
        <v/>
      </c>
      <c r="V53" s="6" t="n"/>
      <c r="W53" s="10">
        <f>IF('Retenções'!$K53="","",'Retenções'!$K53*'Retenções'!$V53)</f>
        <v/>
      </c>
      <c r="X53" s="10">
        <f>IF('Retenções'!$K53="","",SUM('Retenções'!$M53,'Retenções'!$O53,'Retenções'!$Q53,'Retenções'!$S53,'Retenções'!$U53,'Retenções'!$W53))</f>
        <v/>
      </c>
      <c r="Y53" s="11">
        <f>IF('Retenções'!$K53="","",IFERROR('Retenções'!$X53/'Retenções'!$K53,0))</f>
        <v/>
      </c>
      <c r="Z53" s="10">
        <f>IF('Retenções'!$K53="","",'Retenções'!$K53-'Retenções'!$X53)</f>
        <v/>
      </c>
      <c r="AA53" s="4" t="n"/>
      <c r="AB53" s="4" t="n"/>
      <c r="AC53" s="2" t="n"/>
      <c r="AD53" s="4" t="n"/>
      <c r="AE53" s="12">
        <f>IF('Retenções'!$A53="","",IFERROR(VLOOKUP('Retenções'!$AC53,'Retenções'!$AF$2:$AG$4,2,0),""))</f>
        <v/>
      </c>
    </row>
    <row r="54">
      <c r="A54" s="2" t="n"/>
      <c r="B54" s="36" t="n"/>
      <c r="C54" s="36" t="n"/>
      <c r="D54" s="2" t="n"/>
      <c r="E54" s="4" t="n"/>
      <c r="F54" s="4" t="n"/>
      <c r="G54" s="4" t="n"/>
      <c r="H54" s="2" t="n"/>
      <c r="I54" s="4" t="n"/>
      <c r="J54" s="2" t="n"/>
      <c r="K54" s="5" t="n"/>
      <c r="L54" s="6" t="n"/>
      <c r="M54" s="7">
        <f>IF('Retenções'!$K54="","",'Retenções'!$K54*'Retenções'!$L54)</f>
        <v/>
      </c>
      <c r="N54" s="6" t="n"/>
      <c r="O54" s="7">
        <f>IF('Retenções'!$K54="","",'Retenções'!$K54*'Retenções'!$N54)</f>
        <v/>
      </c>
      <c r="P54" s="6" t="n"/>
      <c r="Q54" s="7">
        <f>IF('Retenções'!$K54="","",'Retenções'!$K54*'Retenções'!$P54)</f>
        <v/>
      </c>
      <c r="R54" s="6" t="n"/>
      <c r="S54" s="7">
        <f>IF('Retenções'!$K54="","",'Retenções'!$K54*'Retenções'!$R54)</f>
        <v/>
      </c>
      <c r="T54" s="6" t="n"/>
      <c r="U54" s="7">
        <f>IF('Retenções'!$K54="","",'Retenções'!$K54*'Retenções'!$T54)</f>
        <v/>
      </c>
      <c r="V54" s="6" t="n"/>
      <c r="W54" s="7">
        <f>IF('Retenções'!$K54="","",'Retenções'!$K54*'Retenções'!$V54)</f>
        <v/>
      </c>
      <c r="X54" s="7">
        <f>IF('Retenções'!$K54="","",SUM('Retenções'!$M54,'Retenções'!$O54,'Retenções'!$Q54,'Retenções'!$S54,'Retenções'!$U54,'Retenções'!$W54))</f>
        <v/>
      </c>
      <c r="Y54" s="8">
        <f>IF('Retenções'!$K54="","",IFERROR('Retenções'!$X54/'Retenções'!$K54,0))</f>
        <v/>
      </c>
      <c r="Z54" s="7">
        <f>IF('Retenções'!$K54="","",'Retenções'!$K54-'Retenções'!$X54)</f>
        <v/>
      </c>
      <c r="AA54" s="4" t="n"/>
      <c r="AB54" s="4" t="n"/>
      <c r="AC54" s="2" t="n"/>
      <c r="AD54" s="4" t="n"/>
      <c r="AE54" s="9">
        <f>IF('Retenções'!$A54="","",IFERROR(VLOOKUP('Retenções'!$AC54,'Retenções'!$AF$2:$AG$4,2,0),""))</f>
        <v/>
      </c>
    </row>
    <row r="55">
      <c r="A55" s="2" t="n"/>
      <c r="B55" s="36" t="n"/>
      <c r="C55" s="36" t="n"/>
      <c r="D55" s="2" t="n"/>
      <c r="E55" s="4" t="n"/>
      <c r="F55" s="4" t="n"/>
      <c r="G55" s="4" t="n"/>
      <c r="H55" s="2" t="n"/>
      <c r="I55" s="4" t="n"/>
      <c r="J55" s="2" t="n"/>
      <c r="K55" s="5" t="n"/>
      <c r="L55" s="6" t="n"/>
      <c r="M55" s="10">
        <f>IF('Retenções'!$K55="","",'Retenções'!$K55*'Retenções'!$L55)</f>
        <v/>
      </c>
      <c r="N55" s="6" t="n"/>
      <c r="O55" s="10">
        <f>IF('Retenções'!$K55="","",'Retenções'!$K55*'Retenções'!$N55)</f>
        <v/>
      </c>
      <c r="P55" s="6" t="n"/>
      <c r="Q55" s="10">
        <f>IF('Retenções'!$K55="","",'Retenções'!$K55*'Retenções'!$P55)</f>
        <v/>
      </c>
      <c r="R55" s="6" t="n"/>
      <c r="S55" s="10">
        <f>IF('Retenções'!$K55="","",'Retenções'!$K55*'Retenções'!$R55)</f>
        <v/>
      </c>
      <c r="T55" s="6" t="n"/>
      <c r="U55" s="10">
        <f>IF('Retenções'!$K55="","",'Retenções'!$K55*'Retenções'!$T55)</f>
        <v/>
      </c>
      <c r="V55" s="6" t="n"/>
      <c r="W55" s="10">
        <f>IF('Retenções'!$K55="","",'Retenções'!$K55*'Retenções'!$V55)</f>
        <v/>
      </c>
      <c r="X55" s="10">
        <f>IF('Retenções'!$K55="","",SUM('Retenções'!$M55,'Retenções'!$O55,'Retenções'!$Q55,'Retenções'!$S55,'Retenções'!$U55,'Retenções'!$W55))</f>
        <v/>
      </c>
      <c r="Y55" s="11">
        <f>IF('Retenções'!$K55="","",IFERROR('Retenções'!$X55/'Retenções'!$K55,0))</f>
        <v/>
      </c>
      <c r="Z55" s="10">
        <f>IF('Retenções'!$K55="","",'Retenções'!$K55-'Retenções'!$X55)</f>
        <v/>
      </c>
      <c r="AA55" s="4" t="n"/>
      <c r="AB55" s="4" t="n"/>
      <c r="AC55" s="2" t="n"/>
      <c r="AD55" s="4" t="n"/>
      <c r="AE55" s="12">
        <f>IF('Retenções'!$A55="","",IFERROR(VLOOKUP('Retenções'!$AC55,'Retenções'!$AF$2:$AG$4,2,0),""))</f>
        <v/>
      </c>
    </row>
    <row r="56">
      <c r="A56" s="2" t="n"/>
      <c r="B56" s="36" t="n"/>
      <c r="C56" s="36" t="n"/>
      <c r="D56" s="2" t="n"/>
      <c r="E56" s="4" t="n"/>
      <c r="F56" s="4" t="n"/>
      <c r="G56" s="4" t="n"/>
      <c r="H56" s="2" t="n"/>
      <c r="I56" s="4" t="n"/>
      <c r="J56" s="2" t="n"/>
      <c r="K56" s="5" t="n"/>
      <c r="L56" s="6" t="n"/>
      <c r="M56" s="7">
        <f>IF('Retenções'!$K56="","",'Retenções'!$K56*'Retenções'!$L56)</f>
        <v/>
      </c>
      <c r="N56" s="6" t="n"/>
      <c r="O56" s="7">
        <f>IF('Retenções'!$K56="","",'Retenções'!$K56*'Retenções'!$N56)</f>
        <v/>
      </c>
      <c r="P56" s="6" t="n"/>
      <c r="Q56" s="7">
        <f>IF('Retenções'!$K56="","",'Retenções'!$K56*'Retenções'!$P56)</f>
        <v/>
      </c>
      <c r="R56" s="6" t="n"/>
      <c r="S56" s="7">
        <f>IF('Retenções'!$K56="","",'Retenções'!$K56*'Retenções'!$R56)</f>
        <v/>
      </c>
      <c r="T56" s="6" t="n"/>
      <c r="U56" s="7">
        <f>IF('Retenções'!$K56="","",'Retenções'!$K56*'Retenções'!$T56)</f>
        <v/>
      </c>
      <c r="V56" s="6" t="n"/>
      <c r="W56" s="7">
        <f>IF('Retenções'!$K56="","",'Retenções'!$K56*'Retenções'!$V56)</f>
        <v/>
      </c>
      <c r="X56" s="7">
        <f>IF('Retenções'!$K56="","",SUM('Retenções'!$M56,'Retenções'!$O56,'Retenções'!$Q56,'Retenções'!$S56,'Retenções'!$U56,'Retenções'!$W56))</f>
        <v/>
      </c>
      <c r="Y56" s="8">
        <f>IF('Retenções'!$K56="","",IFERROR('Retenções'!$X56/'Retenções'!$K56,0))</f>
        <v/>
      </c>
      <c r="Z56" s="7">
        <f>IF('Retenções'!$K56="","",'Retenções'!$K56-'Retenções'!$X56)</f>
        <v/>
      </c>
      <c r="AA56" s="4" t="n"/>
      <c r="AB56" s="4" t="n"/>
      <c r="AC56" s="2" t="n"/>
      <c r="AD56" s="4" t="n"/>
      <c r="AE56" s="9">
        <f>IF('Retenções'!$A56="","",IFERROR(VLOOKUP('Retenções'!$AC56,'Retenções'!$AF$2:$AG$4,2,0),""))</f>
        <v/>
      </c>
    </row>
    <row r="57">
      <c r="A57" s="2" t="n"/>
      <c r="B57" s="36" t="n"/>
      <c r="C57" s="36" t="n"/>
      <c r="D57" s="2" t="n"/>
      <c r="E57" s="4" t="n"/>
      <c r="F57" s="4" t="n"/>
      <c r="G57" s="4" t="n"/>
      <c r="H57" s="2" t="n"/>
      <c r="I57" s="4" t="n"/>
      <c r="J57" s="2" t="n"/>
      <c r="K57" s="5" t="n"/>
      <c r="L57" s="6" t="n"/>
      <c r="M57" s="10">
        <f>IF('Retenções'!$K57="","",'Retenções'!$K57*'Retenções'!$L57)</f>
        <v/>
      </c>
      <c r="N57" s="6" t="n"/>
      <c r="O57" s="10">
        <f>IF('Retenções'!$K57="","",'Retenções'!$K57*'Retenções'!$N57)</f>
        <v/>
      </c>
      <c r="P57" s="6" t="n"/>
      <c r="Q57" s="10">
        <f>IF('Retenções'!$K57="","",'Retenções'!$K57*'Retenções'!$P57)</f>
        <v/>
      </c>
      <c r="R57" s="6" t="n"/>
      <c r="S57" s="10">
        <f>IF('Retenções'!$K57="","",'Retenções'!$K57*'Retenções'!$R57)</f>
        <v/>
      </c>
      <c r="T57" s="6" t="n"/>
      <c r="U57" s="10">
        <f>IF('Retenções'!$K57="","",'Retenções'!$K57*'Retenções'!$T57)</f>
        <v/>
      </c>
      <c r="V57" s="6" t="n"/>
      <c r="W57" s="10">
        <f>IF('Retenções'!$K57="","",'Retenções'!$K57*'Retenções'!$V57)</f>
        <v/>
      </c>
      <c r="X57" s="10">
        <f>IF('Retenções'!$K57="","",SUM('Retenções'!$M57,'Retenções'!$O57,'Retenções'!$Q57,'Retenções'!$S57,'Retenções'!$U57,'Retenções'!$W57))</f>
        <v/>
      </c>
      <c r="Y57" s="11">
        <f>IF('Retenções'!$K57="","",IFERROR('Retenções'!$X57/'Retenções'!$K57,0))</f>
        <v/>
      </c>
      <c r="Z57" s="10">
        <f>IF('Retenções'!$K57="","",'Retenções'!$K57-'Retenções'!$X57)</f>
        <v/>
      </c>
      <c r="AA57" s="4" t="n"/>
      <c r="AB57" s="4" t="n"/>
      <c r="AC57" s="2" t="n"/>
      <c r="AD57" s="4" t="n"/>
      <c r="AE57" s="12">
        <f>IF('Retenções'!$A57="","",IFERROR(VLOOKUP('Retenções'!$AC57,'Retenções'!$AF$2:$AG$4,2,0),""))</f>
        <v/>
      </c>
    </row>
    <row r="58">
      <c r="A58" s="2" t="n"/>
      <c r="B58" s="36" t="n"/>
      <c r="C58" s="36" t="n"/>
      <c r="D58" s="2" t="n"/>
      <c r="E58" s="4" t="n"/>
      <c r="F58" s="4" t="n"/>
      <c r="G58" s="4" t="n"/>
      <c r="H58" s="2" t="n"/>
      <c r="I58" s="4" t="n"/>
      <c r="J58" s="2" t="n"/>
      <c r="K58" s="5" t="n"/>
      <c r="L58" s="6" t="n"/>
      <c r="M58" s="7">
        <f>IF('Retenções'!$K58="","",'Retenções'!$K58*'Retenções'!$L58)</f>
        <v/>
      </c>
      <c r="N58" s="6" t="n"/>
      <c r="O58" s="7">
        <f>IF('Retenções'!$K58="","",'Retenções'!$K58*'Retenções'!$N58)</f>
        <v/>
      </c>
      <c r="P58" s="6" t="n"/>
      <c r="Q58" s="7">
        <f>IF('Retenções'!$K58="","",'Retenções'!$K58*'Retenções'!$P58)</f>
        <v/>
      </c>
      <c r="R58" s="6" t="n"/>
      <c r="S58" s="7">
        <f>IF('Retenções'!$K58="","",'Retenções'!$K58*'Retenções'!$R58)</f>
        <v/>
      </c>
      <c r="T58" s="6" t="n"/>
      <c r="U58" s="7">
        <f>IF('Retenções'!$K58="","",'Retenções'!$K58*'Retenções'!$T58)</f>
        <v/>
      </c>
      <c r="V58" s="6" t="n"/>
      <c r="W58" s="7">
        <f>IF('Retenções'!$K58="","",'Retenções'!$K58*'Retenções'!$V58)</f>
        <v/>
      </c>
      <c r="X58" s="7">
        <f>IF('Retenções'!$K58="","",SUM('Retenções'!$M58,'Retenções'!$O58,'Retenções'!$Q58,'Retenções'!$S58,'Retenções'!$U58,'Retenções'!$W58))</f>
        <v/>
      </c>
      <c r="Y58" s="8">
        <f>IF('Retenções'!$K58="","",IFERROR('Retenções'!$X58/'Retenções'!$K58,0))</f>
        <v/>
      </c>
      <c r="Z58" s="7">
        <f>IF('Retenções'!$K58="","",'Retenções'!$K58-'Retenções'!$X58)</f>
        <v/>
      </c>
      <c r="AA58" s="4" t="n"/>
      <c r="AB58" s="4" t="n"/>
      <c r="AC58" s="2" t="n"/>
      <c r="AD58" s="4" t="n"/>
      <c r="AE58" s="9">
        <f>IF('Retenções'!$A58="","",IFERROR(VLOOKUP('Retenções'!$AC58,'Retenções'!$AF$2:$AG$4,2,0),""))</f>
        <v/>
      </c>
    </row>
    <row r="59">
      <c r="A59" s="2" t="n"/>
      <c r="B59" s="36" t="n"/>
      <c r="C59" s="36" t="n"/>
      <c r="D59" s="2" t="n"/>
      <c r="E59" s="4" t="n"/>
      <c r="F59" s="4" t="n"/>
      <c r="G59" s="4" t="n"/>
      <c r="H59" s="2" t="n"/>
      <c r="I59" s="4" t="n"/>
      <c r="J59" s="2" t="n"/>
      <c r="K59" s="5" t="n"/>
      <c r="L59" s="6" t="n"/>
      <c r="M59" s="10">
        <f>IF('Retenções'!$K59="","",'Retenções'!$K59*'Retenções'!$L59)</f>
        <v/>
      </c>
      <c r="N59" s="6" t="n"/>
      <c r="O59" s="10">
        <f>IF('Retenções'!$K59="","",'Retenções'!$K59*'Retenções'!$N59)</f>
        <v/>
      </c>
      <c r="P59" s="6" t="n"/>
      <c r="Q59" s="10">
        <f>IF('Retenções'!$K59="","",'Retenções'!$K59*'Retenções'!$P59)</f>
        <v/>
      </c>
      <c r="R59" s="6" t="n"/>
      <c r="S59" s="10">
        <f>IF('Retenções'!$K59="","",'Retenções'!$K59*'Retenções'!$R59)</f>
        <v/>
      </c>
      <c r="T59" s="6" t="n"/>
      <c r="U59" s="10">
        <f>IF('Retenções'!$K59="","",'Retenções'!$K59*'Retenções'!$T59)</f>
        <v/>
      </c>
      <c r="V59" s="6" t="n"/>
      <c r="W59" s="10">
        <f>IF('Retenções'!$K59="","",'Retenções'!$K59*'Retenções'!$V59)</f>
        <v/>
      </c>
      <c r="X59" s="10">
        <f>IF('Retenções'!$K59="","",SUM('Retenções'!$M59,'Retenções'!$O59,'Retenções'!$Q59,'Retenções'!$S59,'Retenções'!$U59,'Retenções'!$W59))</f>
        <v/>
      </c>
      <c r="Y59" s="11">
        <f>IF('Retenções'!$K59="","",IFERROR('Retenções'!$X59/'Retenções'!$K59,0))</f>
        <v/>
      </c>
      <c r="Z59" s="10">
        <f>IF('Retenções'!$K59="","",'Retenções'!$K59-'Retenções'!$X59)</f>
        <v/>
      </c>
      <c r="AA59" s="4" t="n"/>
      <c r="AB59" s="4" t="n"/>
      <c r="AC59" s="2" t="n"/>
      <c r="AD59" s="4" t="n"/>
      <c r="AE59" s="12">
        <f>IF('Retenções'!$A59="","",IFERROR(VLOOKUP('Retenções'!$AC59,'Retenções'!$AF$2:$AG$4,2,0),""))</f>
        <v/>
      </c>
    </row>
    <row r="60">
      <c r="A60" s="2" t="n"/>
      <c r="B60" s="36" t="n"/>
      <c r="C60" s="36" t="n"/>
      <c r="D60" s="2" t="n"/>
      <c r="E60" s="4" t="n"/>
      <c r="F60" s="4" t="n"/>
      <c r="G60" s="4" t="n"/>
      <c r="H60" s="2" t="n"/>
      <c r="I60" s="4" t="n"/>
      <c r="J60" s="2" t="n"/>
      <c r="K60" s="5" t="n"/>
      <c r="L60" s="6" t="n"/>
      <c r="M60" s="7">
        <f>IF('Retenções'!$K60="","",'Retenções'!$K60*'Retenções'!$L60)</f>
        <v/>
      </c>
      <c r="N60" s="6" t="n"/>
      <c r="O60" s="7">
        <f>IF('Retenções'!$K60="","",'Retenções'!$K60*'Retenções'!$N60)</f>
        <v/>
      </c>
      <c r="P60" s="6" t="n"/>
      <c r="Q60" s="7">
        <f>IF('Retenções'!$K60="","",'Retenções'!$K60*'Retenções'!$P60)</f>
        <v/>
      </c>
      <c r="R60" s="6" t="n"/>
      <c r="S60" s="7">
        <f>IF('Retenções'!$K60="","",'Retenções'!$K60*'Retenções'!$R60)</f>
        <v/>
      </c>
      <c r="T60" s="6" t="n"/>
      <c r="U60" s="7">
        <f>IF('Retenções'!$K60="","",'Retenções'!$K60*'Retenções'!$T60)</f>
        <v/>
      </c>
      <c r="V60" s="6" t="n"/>
      <c r="W60" s="7">
        <f>IF('Retenções'!$K60="","",'Retenções'!$K60*'Retenções'!$V60)</f>
        <v/>
      </c>
      <c r="X60" s="7">
        <f>IF('Retenções'!$K60="","",SUM('Retenções'!$M60,'Retenções'!$O60,'Retenções'!$Q60,'Retenções'!$S60,'Retenções'!$U60,'Retenções'!$W60))</f>
        <v/>
      </c>
      <c r="Y60" s="8">
        <f>IF('Retenções'!$K60="","",IFERROR('Retenções'!$X60/'Retenções'!$K60,0))</f>
        <v/>
      </c>
      <c r="Z60" s="7">
        <f>IF('Retenções'!$K60="","",'Retenções'!$K60-'Retenções'!$X60)</f>
        <v/>
      </c>
      <c r="AA60" s="4" t="n"/>
      <c r="AB60" s="4" t="n"/>
      <c r="AC60" s="2" t="n"/>
      <c r="AD60" s="4" t="n"/>
      <c r="AE60" s="9">
        <f>IF('Retenções'!$A60="","",IFERROR(VLOOKUP('Retenções'!$AC60,'Retenções'!$AF$2:$AG$4,2,0),""))</f>
        <v/>
      </c>
    </row>
    <row r="61">
      <c r="A61" s="2" t="n"/>
      <c r="B61" s="36" t="n"/>
      <c r="C61" s="36" t="n"/>
      <c r="D61" s="2" t="n"/>
      <c r="E61" s="4" t="n"/>
      <c r="F61" s="4" t="n"/>
      <c r="G61" s="4" t="n"/>
      <c r="H61" s="2" t="n"/>
      <c r="I61" s="4" t="n"/>
      <c r="J61" s="2" t="n"/>
      <c r="K61" s="5" t="n"/>
      <c r="L61" s="6" t="n"/>
      <c r="M61" s="10">
        <f>IF('Retenções'!$K61="","",'Retenções'!$K61*'Retenções'!$L61)</f>
        <v/>
      </c>
      <c r="N61" s="6" t="n"/>
      <c r="O61" s="10">
        <f>IF('Retenções'!$K61="","",'Retenções'!$K61*'Retenções'!$N61)</f>
        <v/>
      </c>
      <c r="P61" s="6" t="n"/>
      <c r="Q61" s="10">
        <f>IF('Retenções'!$K61="","",'Retenções'!$K61*'Retenções'!$P61)</f>
        <v/>
      </c>
      <c r="R61" s="6" t="n"/>
      <c r="S61" s="10">
        <f>IF('Retenções'!$K61="","",'Retenções'!$K61*'Retenções'!$R61)</f>
        <v/>
      </c>
      <c r="T61" s="6" t="n"/>
      <c r="U61" s="10">
        <f>IF('Retenções'!$K61="","",'Retenções'!$K61*'Retenções'!$T61)</f>
        <v/>
      </c>
      <c r="V61" s="6" t="n"/>
      <c r="W61" s="10">
        <f>IF('Retenções'!$K61="","",'Retenções'!$K61*'Retenções'!$V61)</f>
        <v/>
      </c>
      <c r="X61" s="10">
        <f>IF('Retenções'!$K61="","",SUM('Retenções'!$M61,'Retenções'!$O61,'Retenções'!$Q61,'Retenções'!$S61,'Retenções'!$U61,'Retenções'!$W61))</f>
        <v/>
      </c>
      <c r="Y61" s="11">
        <f>IF('Retenções'!$K61="","",IFERROR('Retenções'!$X61/'Retenções'!$K61,0))</f>
        <v/>
      </c>
      <c r="Z61" s="10">
        <f>IF('Retenções'!$K61="","",'Retenções'!$K61-'Retenções'!$X61)</f>
        <v/>
      </c>
      <c r="AA61" s="4" t="n"/>
      <c r="AB61" s="4" t="n"/>
      <c r="AC61" s="2" t="n"/>
      <c r="AD61" s="4" t="n"/>
      <c r="AE61" s="12">
        <f>IF('Retenções'!$A61="","",IFERROR(VLOOKUP('Retenções'!$AC61,'Retenções'!$AF$2:$AG$4,2,0),""))</f>
        <v/>
      </c>
    </row>
    <row r="62">
      <c r="A62" s="2" t="n"/>
      <c r="B62" s="36" t="n"/>
      <c r="C62" s="36" t="n"/>
      <c r="D62" s="2" t="n"/>
      <c r="E62" s="4" t="n"/>
      <c r="F62" s="4" t="n"/>
      <c r="G62" s="4" t="n"/>
      <c r="H62" s="2" t="n"/>
      <c r="I62" s="4" t="n"/>
      <c r="J62" s="2" t="n"/>
      <c r="K62" s="5" t="n"/>
      <c r="L62" s="6" t="n"/>
      <c r="M62" s="7">
        <f>IF('Retenções'!$K62="","",'Retenções'!$K62*'Retenções'!$L62)</f>
        <v/>
      </c>
      <c r="N62" s="6" t="n"/>
      <c r="O62" s="7">
        <f>IF('Retenções'!$K62="","",'Retenções'!$K62*'Retenções'!$N62)</f>
        <v/>
      </c>
      <c r="P62" s="6" t="n"/>
      <c r="Q62" s="7">
        <f>IF('Retenções'!$K62="","",'Retenções'!$K62*'Retenções'!$P62)</f>
        <v/>
      </c>
      <c r="R62" s="6" t="n"/>
      <c r="S62" s="7">
        <f>IF('Retenções'!$K62="","",'Retenções'!$K62*'Retenções'!$R62)</f>
        <v/>
      </c>
      <c r="T62" s="6" t="n"/>
      <c r="U62" s="7">
        <f>IF('Retenções'!$K62="","",'Retenções'!$K62*'Retenções'!$T62)</f>
        <v/>
      </c>
      <c r="V62" s="6" t="n"/>
      <c r="W62" s="7">
        <f>IF('Retenções'!$K62="","",'Retenções'!$K62*'Retenções'!$V62)</f>
        <v/>
      </c>
      <c r="X62" s="7">
        <f>IF('Retenções'!$K62="","",SUM('Retenções'!$M62,'Retenções'!$O62,'Retenções'!$Q62,'Retenções'!$S62,'Retenções'!$U62,'Retenções'!$W62))</f>
        <v/>
      </c>
      <c r="Y62" s="8">
        <f>IF('Retenções'!$K62="","",IFERROR('Retenções'!$X62/'Retenções'!$K62,0))</f>
        <v/>
      </c>
      <c r="Z62" s="7">
        <f>IF('Retenções'!$K62="","",'Retenções'!$K62-'Retenções'!$X62)</f>
        <v/>
      </c>
      <c r="AA62" s="4" t="n"/>
      <c r="AB62" s="4" t="n"/>
      <c r="AC62" s="2" t="n"/>
      <c r="AD62" s="4" t="n"/>
      <c r="AE62" s="9">
        <f>IF('Retenções'!$A62="","",IFERROR(VLOOKUP('Retenções'!$AC62,'Retenções'!$AF$2:$AG$4,2,0),""))</f>
        <v/>
      </c>
    </row>
    <row r="63">
      <c r="A63" s="2" t="n"/>
      <c r="B63" s="36" t="n"/>
      <c r="C63" s="36" t="n"/>
      <c r="D63" s="2" t="n"/>
      <c r="E63" s="4" t="n"/>
      <c r="F63" s="4" t="n"/>
      <c r="G63" s="4" t="n"/>
      <c r="H63" s="2" t="n"/>
      <c r="I63" s="4" t="n"/>
      <c r="J63" s="2" t="n"/>
      <c r="K63" s="5" t="n"/>
      <c r="L63" s="6" t="n"/>
      <c r="M63" s="10">
        <f>IF('Retenções'!$K63="","",'Retenções'!$K63*'Retenções'!$L63)</f>
        <v/>
      </c>
      <c r="N63" s="6" t="n"/>
      <c r="O63" s="10">
        <f>IF('Retenções'!$K63="","",'Retenções'!$K63*'Retenções'!$N63)</f>
        <v/>
      </c>
      <c r="P63" s="6" t="n"/>
      <c r="Q63" s="10">
        <f>IF('Retenções'!$K63="","",'Retenções'!$K63*'Retenções'!$P63)</f>
        <v/>
      </c>
      <c r="R63" s="6" t="n"/>
      <c r="S63" s="10">
        <f>IF('Retenções'!$K63="","",'Retenções'!$K63*'Retenções'!$R63)</f>
        <v/>
      </c>
      <c r="T63" s="6" t="n"/>
      <c r="U63" s="10">
        <f>IF('Retenções'!$K63="","",'Retenções'!$K63*'Retenções'!$T63)</f>
        <v/>
      </c>
      <c r="V63" s="6" t="n"/>
      <c r="W63" s="10">
        <f>IF('Retenções'!$K63="","",'Retenções'!$K63*'Retenções'!$V63)</f>
        <v/>
      </c>
      <c r="X63" s="10">
        <f>IF('Retenções'!$K63="","",SUM('Retenções'!$M63,'Retenções'!$O63,'Retenções'!$Q63,'Retenções'!$S63,'Retenções'!$U63,'Retenções'!$W63))</f>
        <v/>
      </c>
      <c r="Y63" s="11">
        <f>IF('Retenções'!$K63="","",IFERROR('Retenções'!$X63/'Retenções'!$K63,0))</f>
        <v/>
      </c>
      <c r="Z63" s="10">
        <f>IF('Retenções'!$K63="","",'Retenções'!$K63-'Retenções'!$X63)</f>
        <v/>
      </c>
      <c r="AA63" s="4" t="n"/>
      <c r="AB63" s="4" t="n"/>
      <c r="AC63" s="2" t="n"/>
      <c r="AD63" s="4" t="n"/>
      <c r="AE63" s="12">
        <f>IF('Retenções'!$A63="","",IFERROR(VLOOKUP('Retenções'!$AC63,'Retenções'!$AF$2:$AG$4,2,0),""))</f>
        <v/>
      </c>
    </row>
    <row r="64">
      <c r="A64" s="2" t="n"/>
      <c r="B64" s="36" t="n"/>
      <c r="C64" s="36" t="n"/>
      <c r="D64" s="2" t="n"/>
      <c r="E64" s="4" t="n"/>
      <c r="F64" s="4" t="n"/>
      <c r="G64" s="4" t="n"/>
      <c r="H64" s="2" t="n"/>
      <c r="I64" s="4" t="n"/>
      <c r="J64" s="2" t="n"/>
      <c r="K64" s="5" t="n"/>
      <c r="L64" s="6" t="n"/>
      <c r="M64" s="7">
        <f>IF('Retenções'!$K64="","",'Retenções'!$K64*'Retenções'!$L64)</f>
        <v/>
      </c>
      <c r="N64" s="6" t="n"/>
      <c r="O64" s="7">
        <f>IF('Retenções'!$K64="","",'Retenções'!$K64*'Retenções'!$N64)</f>
        <v/>
      </c>
      <c r="P64" s="6" t="n"/>
      <c r="Q64" s="7">
        <f>IF('Retenções'!$K64="","",'Retenções'!$K64*'Retenções'!$P64)</f>
        <v/>
      </c>
      <c r="R64" s="6" t="n"/>
      <c r="S64" s="7">
        <f>IF('Retenções'!$K64="","",'Retenções'!$K64*'Retenções'!$R64)</f>
        <v/>
      </c>
      <c r="T64" s="6" t="n"/>
      <c r="U64" s="7">
        <f>IF('Retenções'!$K64="","",'Retenções'!$K64*'Retenções'!$T64)</f>
        <v/>
      </c>
      <c r="V64" s="6" t="n"/>
      <c r="W64" s="7">
        <f>IF('Retenções'!$K64="","",'Retenções'!$K64*'Retenções'!$V64)</f>
        <v/>
      </c>
      <c r="X64" s="7">
        <f>IF('Retenções'!$K64="","",SUM('Retenções'!$M64,'Retenções'!$O64,'Retenções'!$Q64,'Retenções'!$S64,'Retenções'!$U64,'Retenções'!$W64))</f>
        <v/>
      </c>
      <c r="Y64" s="8">
        <f>IF('Retenções'!$K64="","",IFERROR('Retenções'!$X64/'Retenções'!$K64,0))</f>
        <v/>
      </c>
      <c r="Z64" s="7">
        <f>IF('Retenções'!$K64="","",'Retenções'!$K64-'Retenções'!$X64)</f>
        <v/>
      </c>
      <c r="AA64" s="4" t="n"/>
      <c r="AB64" s="4" t="n"/>
      <c r="AC64" s="2" t="n"/>
      <c r="AD64" s="4" t="n"/>
      <c r="AE64" s="9">
        <f>IF('Retenções'!$A64="","",IFERROR(VLOOKUP('Retenções'!$AC64,'Retenções'!$AF$2:$AG$4,2,0),""))</f>
        <v/>
      </c>
    </row>
    <row r="65">
      <c r="A65" s="2" t="n"/>
      <c r="B65" s="36" t="n"/>
      <c r="C65" s="36" t="n"/>
      <c r="D65" s="2" t="n"/>
      <c r="E65" s="4" t="n"/>
      <c r="F65" s="4" t="n"/>
      <c r="G65" s="4" t="n"/>
      <c r="H65" s="2" t="n"/>
      <c r="I65" s="4" t="n"/>
      <c r="J65" s="2" t="n"/>
      <c r="K65" s="5" t="n"/>
      <c r="L65" s="6" t="n"/>
      <c r="M65" s="10">
        <f>IF('Retenções'!$K65="","",'Retenções'!$K65*'Retenções'!$L65)</f>
        <v/>
      </c>
      <c r="N65" s="6" t="n"/>
      <c r="O65" s="10">
        <f>IF('Retenções'!$K65="","",'Retenções'!$K65*'Retenções'!$N65)</f>
        <v/>
      </c>
      <c r="P65" s="6" t="n"/>
      <c r="Q65" s="10">
        <f>IF('Retenções'!$K65="","",'Retenções'!$K65*'Retenções'!$P65)</f>
        <v/>
      </c>
      <c r="R65" s="6" t="n"/>
      <c r="S65" s="10">
        <f>IF('Retenções'!$K65="","",'Retenções'!$K65*'Retenções'!$R65)</f>
        <v/>
      </c>
      <c r="T65" s="6" t="n"/>
      <c r="U65" s="10">
        <f>IF('Retenções'!$K65="","",'Retenções'!$K65*'Retenções'!$T65)</f>
        <v/>
      </c>
      <c r="V65" s="6" t="n"/>
      <c r="W65" s="10">
        <f>IF('Retenções'!$K65="","",'Retenções'!$K65*'Retenções'!$V65)</f>
        <v/>
      </c>
      <c r="X65" s="10">
        <f>IF('Retenções'!$K65="","",SUM('Retenções'!$M65,'Retenções'!$O65,'Retenções'!$Q65,'Retenções'!$S65,'Retenções'!$U65,'Retenções'!$W65))</f>
        <v/>
      </c>
      <c r="Y65" s="11">
        <f>IF('Retenções'!$K65="","",IFERROR('Retenções'!$X65/'Retenções'!$K65,0))</f>
        <v/>
      </c>
      <c r="Z65" s="10">
        <f>IF('Retenções'!$K65="","",'Retenções'!$K65-'Retenções'!$X65)</f>
        <v/>
      </c>
      <c r="AA65" s="4" t="n"/>
      <c r="AB65" s="4" t="n"/>
      <c r="AC65" s="2" t="n"/>
      <c r="AD65" s="4" t="n"/>
      <c r="AE65" s="12">
        <f>IF('Retenções'!$A65="","",IFERROR(VLOOKUP('Retenções'!$AC65,'Retenções'!$AF$2:$AG$4,2,0),""))</f>
        <v/>
      </c>
    </row>
    <row r="66">
      <c r="A66" s="2" t="n"/>
      <c r="B66" s="36" t="n"/>
      <c r="C66" s="36" t="n"/>
      <c r="D66" s="2" t="n"/>
      <c r="E66" s="4" t="n"/>
      <c r="F66" s="4" t="n"/>
      <c r="G66" s="4" t="n"/>
      <c r="H66" s="2" t="n"/>
      <c r="I66" s="4" t="n"/>
      <c r="J66" s="2" t="n"/>
      <c r="K66" s="5" t="n"/>
      <c r="L66" s="6" t="n"/>
      <c r="M66" s="7">
        <f>IF('Retenções'!$K66="","",'Retenções'!$K66*'Retenções'!$L66)</f>
        <v/>
      </c>
      <c r="N66" s="6" t="n"/>
      <c r="O66" s="7">
        <f>IF('Retenções'!$K66="","",'Retenções'!$K66*'Retenções'!$N66)</f>
        <v/>
      </c>
      <c r="P66" s="6" t="n"/>
      <c r="Q66" s="7">
        <f>IF('Retenções'!$K66="","",'Retenções'!$K66*'Retenções'!$P66)</f>
        <v/>
      </c>
      <c r="R66" s="6" t="n"/>
      <c r="S66" s="7">
        <f>IF('Retenções'!$K66="","",'Retenções'!$K66*'Retenções'!$R66)</f>
        <v/>
      </c>
      <c r="T66" s="6" t="n"/>
      <c r="U66" s="7">
        <f>IF('Retenções'!$K66="","",'Retenções'!$K66*'Retenções'!$T66)</f>
        <v/>
      </c>
      <c r="V66" s="6" t="n"/>
      <c r="W66" s="7">
        <f>IF('Retenções'!$K66="","",'Retenções'!$K66*'Retenções'!$V66)</f>
        <v/>
      </c>
      <c r="X66" s="7">
        <f>IF('Retenções'!$K66="","",SUM('Retenções'!$M66,'Retenções'!$O66,'Retenções'!$Q66,'Retenções'!$S66,'Retenções'!$U66,'Retenções'!$W66))</f>
        <v/>
      </c>
      <c r="Y66" s="8">
        <f>IF('Retenções'!$K66="","",IFERROR('Retenções'!$X66/'Retenções'!$K66,0))</f>
        <v/>
      </c>
      <c r="Z66" s="7">
        <f>IF('Retenções'!$K66="","",'Retenções'!$K66-'Retenções'!$X66)</f>
        <v/>
      </c>
      <c r="AA66" s="4" t="n"/>
      <c r="AB66" s="4" t="n"/>
      <c r="AC66" s="2" t="n"/>
      <c r="AD66" s="4" t="n"/>
      <c r="AE66" s="9">
        <f>IF('Retenções'!$A66="","",IFERROR(VLOOKUP('Retenções'!$AC66,'Retenções'!$AF$2:$AG$4,2,0),""))</f>
        <v/>
      </c>
    </row>
    <row r="67">
      <c r="A67" s="2" t="n"/>
      <c r="B67" s="36" t="n"/>
      <c r="C67" s="36" t="n"/>
      <c r="D67" s="2" t="n"/>
      <c r="E67" s="4" t="n"/>
      <c r="F67" s="4" t="n"/>
      <c r="G67" s="4" t="n"/>
      <c r="H67" s="2" t="n"/>
      <c r="I67" s="4" t="n"/>
      <c r="J67" s="2" t="n"/>
      <c r="K67" s="5" t="n"/>
      <c r="L67" s="6" t="n"/>
      <c r="M67" s="10">
        <f>IF('Retenções'!$K67="","",'Retenções'!$K67*'Retenções'!$L67)</f>
        <v/>
      </c>
      <c r="N67" s="6" t="n"/>
      <c r="O67" s="10">
        <f>IF('Retenções'!$K67="","",'Retenções'!$K67*'Retenções'!$N67)</f>
        <v/>
      </c>
      <c r="P67" s="6" t="n"/>
      <c r="Q67" s="10">
        <f>IF('Retenções'!$K67="","",'Retenções'!$K67*'Retenções'!$P67)</f>
        <v/>
      </c>
      <c r="R67" s="6" t="n"/>
      <c r="S67" s="10">
        <f>IF('Retenções'!$K67="","",'Retenções'!$K67*'Retenções'!$R67)</f>
        <v/>
      </c>
      <c r="T67" s="6" t="n"/>
      <c r="U67" s="10">
        <f>IF('Retenções'!$K67="","",'Retenções'!$K67*'Retenções'!$T67)</f>
        <v/>
      </c>
      <c r="V67" s="6" t="n"/>
      <c r="W67" s="10">
        <f>IF('Retenções'!$K67="","",'Retenções'!$K67*'Retenções'!$V67)</f>
        <v/>
      </c>
      <c r="X67" s="10">
        <f>IF('Retenções'!$K67="","",SUM('Retenções'!$M67,'Retenções'!$O67,'Retenções'!$Q67,'Retenções'!$S67,'Retenções'!$U67,'Retenções'!$W67))</f>
        <v/>
      </c>
      <c r="Y67" s="11">
        <f>IF('Retenções'!$K67="","",IFERROR('Retenções'!$X67/'Retenções'!$K67,0))</f>
        <v/>
      </c>
      <c r="Z67" s="10">
        <f>IF('Retenções'!$K67="","",'Retenções'!$K67-'Retenções'!$X67)</f>
        <v/>
      </c>
      <c r="AA67" s="4" t="n"/>
      <c r="AB67" s="4" t="n"/>
      <c r="AC67" s="2" t="n"/>
      <c r="AD67" s="4" t="n"/>
      <c r="AE67" s="12">
        <f>IF('Retenções'!$A67="","",IFERROR(VLOOKUP('Retenções'!$AC67,'Retenções'!$AF$2:$AG$4,2,0),""))</f>
        <v/>
      </c>
    </row>
    <row r="68">
      <c r="A68" s="2" t="n"/>
      <c r="B68" s="36" t="n"/>
      <c r="C68" s="36" t="n"/>
      <c r="D68" s="2" t="n"/>
      <c r="E68" s="4" t="n"/>
      <c r="F68" s="4" t="n"/>
      <c r="G68" s="4" t="n"/>
      <c r="H68" s="2" t="n"/>
      <c r="I68" s="4" t="n"/>
      <c r="J68" s="2" t="n"/>
      <c r="K68" s="5" t="n"/>
      <c r="L68" s="6" t="n"/>
      <c r="M68" s="7">
        <f>IF('Retenções'!$K68="","",'Retenções'!$K68*'Retenções'!$L68)</f>
        <v/>
      </c>
      <c r="N68" s="6" t="n"/>
      <c r="O68" s="7">
        <f>IF('Retenções'!$K68="","",'Retenções'!$K68*'Retenções'!$N68)</f>
        <v/>
      </c>
      <c r="P68" s="6" t="n"/>
      <c r="Q68" s="7">
        <f>IF('Retenções'!$K68="","",'Retenções'!$K68*'Retenções'!$P68)</f>
        <v/>
      </c>
      <c r="R68" s="6" t="n"/>
      <c r="S68" s="7">
        <f>IF('Retenções'!$K68="","",'Retenções'!$K68*'Retenções'!$R68)</f>
        <v/>
      </c>
      <c r="T68" s="6" t="n"/>
      <c r="U68" s="7">
        <f>IF('Retenções'!$K68="","",'Retenções'!$K68*'Retenções'!$T68)</f>
        <v/>
      </c>
      <c r="V68" s="6" t="n"/>
      <c r="W68" s="7">
        <f>IF('Retenções'!$K68="","",'Retenções'!$K68*'Retenções'!$V68)</f>
        <v/>
      </c>
      <c r="X68" s="7">
        <f>IF('Retenções'!$K68="","",SUM('Retenções'!$M68,'Retenções'!$O68,'Retenções'!$Q68,'Retenções'!$S68,'Retenções'!$U68,'Retenções'!$W68))</f>
        <v/>
      </c>
      <c r="Y68" s="8">
        <f>IF('Retenções'!$K68="","",IFERROR('Retenções'!$X68/'Retenções'!$K68,0))</f>
        <v/>
      </c>
      <c r="Z68" s="7">
        <f>IF('Retenções'!$K68="","",'Retenções'!$K68-'Retenções'!$X68)</f>
        <v/>
      </c>
      <c r="AA68" s="4" t="n"/>
      <c r="AB68" s="4" t="n"/>
      <c r="AC68" s="2" t="n"/>
      <c r="AD68" s="4" t="n"/>
      <c r="AE68" s="9">
        <f>IF('Retenções'!$A68="","",IFERROR(VLOOKUP('Retenções'!$AC68,'Retenções'!$AF$2:$AG$4,2,0),""))</f>
        <v/>
      </c>
    </row>
    <row r="69">
      <c r="A69" s="2" t="n"/>
      <c r="B69" s="36" t="n"/>
      <c r="C69" s="36" t="n"/>
      <c r="D69" s="2" t="n"/>
      <c r="E69" s="4" t="n"/>
      <c r="F69" s="4" t="n"/>
      <c r="G69" s="4" t="n"/>
      <c r="H69" s="2" t="n"/>
      <c r="I69" s="4" t="n"/>
      <c r="J69" s="2" t="n"/>
      <c r="K69" s="5" t="n"/>
      <c r="L69" s="6" t="n"/>
      <c r="M69" s="10">
        <f>IF('Retenções'!$K69="","",'Retenções'!$K69*'Retenções'!$L69)</f>
        <v/>
      </c>
      <c r="N69" s="6" t="n"/>
      <c r="O69" s="10">
        <f>IF('Retenções'!$K69="","",'Retenções'!$K69*'Retenções'!$N69)</f>
        <v/>
      </c>
      <c r="P69" s="6" t="n"/>
      <c r="Q69" s="10">
        <f>IF('Retenções'!$K69="","",'Retenções'!$K69*'Retenções'!$P69)</f>
        <v/>
      </c>
      <c r="R69" s="6" t="n"/>
      <c r="S69" s="10">
        <f>IF('Retenções'!$K69="","",'Retenções'!$K69*'Retenções'!$R69)</f>
        <v/>
      </c>
      <c r="T69" s="6" t="n"/>
      <c r="U69" s="10">
        <f>IF('Retenções'!$K69="","",'Retenções'!$K69*'Retenções'!$T69)</f>
        <v/>
      </c>
      <c r="V69" s="6" t="n"/>
      <c r="W69" s="10">
        <f>IF('Retenções'!$K69="","",'Retenções'!$K69*'Retenções'!$V69)</f>
        <v/>
      </c>
      <c r="X69" s="10">
        <f>IF('Retenções'!$K69="","",SUM('Retenções'!$M69,'Retenções'!$O69,'Retenções'!$Q69,'Retenções'!$S69,'Retenções'!$U69,'Retenções'!$W69))</f>
        <v/>
      </c>
      <c r="Y69" s="11">
        <f>IF('Retenções'!$K69="","",IFERROR('Retenções'!$X69/'Retenções'!$K69,0))</f>
        <v/>
      </c>
      <c r="Z69" s="10">
        <f>IF('Retenções'!$K69="","",'Retenções'!$K69-'Retenções'!$X69)</f>
        <v/>
      </c>
      <c r="AA69" s="4" t="n"/>
      <c r="AB69" s="4" t="n"/>
      <c r="AC69" s="2" t="n"/>
      <c r="AD69" s="4" t="n"/>
      <c r="AE69" s="12">
        <f>IF('Retenções'!$A69="","",IFERROR(VLOOKUP('Retenções'!$AC69,'Retenções'!$AF$2:$AG$4,2,0),""))</f>
        <v/>
      </c>
    </row>
    <row r="70">
      <c r="A70" s="2" t="n"/>
      <c r="B70" s="36" t="n"/>
      <c r="C70" s="36" t="n"/>
      <c r="D70" s="2" t="n"/>
      <c r="E70" s="4" t="n"/>
      <c r="F70" s="4" t="n"/>
      <c r="G70" s="4" t="n"/>
      <c r="H70" s="2" t="n"/>
      <c r="I70" s="4" t="n"/>
      <c r="J70" s="2" t="n"/>
      <c r="K70" s="5" t="n"/>
      <c r="L70" s="6" t="n"/>
      <c r="M70" s="7">
        <f>IF('Retenções'!$K70="","",'Retenções'!$K70*'Retenções'!$L70)</f>
        <v/>
      </c>
      <c r="N70" s="6" t="n"/>
      <c r="O70" s="7">
        <f>IF('Retenções'!$K70="","",'Retenções'!$K70*'Retenções'!$N70)</f>
        <v/>
      </c>
      <c r="P70" s="6" t="n"/>
      <c r="Q70" s="7">
        <f>IF('Retenções'!$K70="","",'Retenções'!$K70*'Retenções'!$P70)</f>
        <v/>
      </c>
      <c r="R70" s="6" t="n"/>
      <c r="S70" s="7">
        <f>IF('Retenções'!$K70="","",'Retenções'!$K70*'Retenções'!$R70)</f>
        <v/>
      </c>
      <c r="T70" s="6" t="n"/>
      <c r="U70" s="7">
        <f>IF('Retenções'!$K70="","",'Retenções'!$K70*'Retenções'!$T70)</f>
        <v/>
      </c>
      <c r="V70" s="6" t="n"/>
      <c r="W70" s="7">
        <f>IF('Retenções'!$K70="","",'Retenções'!$K70*'Retenções'!$V70)</f>
        <v/>
      </c>
      <c r="X70" s="7">
        <f>IF('Retenções'!$K70="","",SUM('Retenções'!$M70,'Retenções'!$O70,'Retenções'!$Q70,'Retenções'!$S70,'Retenções'!$U70,'Retenções'!$W70))</f>
        <v/>
      </c>
      <c r="Y70" s="8">
        <f>IF('Retenções'!$K70="","",IFERROR('Retenções'!$X70/'Retenções'!$K70,0))</f>
        <v/>
      </c>
      <c r="Z70" s="7">
        <f>IF('Retenções'!$K70="","",'Retenções'!$K70-'Retenções'!$X70)</f>
        <v/>
      </c>
      <c r="AA70" s="4" t="n"/>
      <c r="AB70" s="4" t="n"/>
      <c r="AC70" s="2" t="n"/>
      <c r="AD70" s="4" t="n"/>
      <c r="AE70" s="9">
        <f>IF('Retenções'!$A70="","",IFERROR(VLOOKUP('Retenções'!$AC70,'Retenções'!$AF$2:$AG$4,2,0),""))</f>
        <v/>
      </c>
    </row>
    <row r="71">
      <c r="A71" s="2" t="n"/>
      <c r="B71" s="36" t="n"/>
      <c r="C71" s="36" t="n"/>
      <c r="D71" s="2" t="n"/>
      <c r="E71" s="4" t="n"/>
      <c r="F71" s="4" t="n"/>
      <c r="G71" s="4" t="n"/>
      <c r="H71" s="2" t="n"/>
      <c r="I71" s="4" t="n"/>
      <c r="J71" s="2" t="n"/>
      <c r="K71" s="5" t="n"/>
      <c r="L71" s="6" t="n"/>
      <c r="M71" s="10">
        <f>IF('Retenções'!$K71="","",'Retenções'!$K71*'Retenções'!$L71)</f>
        <v/>
      </c>
      <c r="N71" s="6" t="n"/>
      <c r="O71" s="10">
        <f>IF('Retenções'!$K71="","",'Retenções'!$K71*'Retenções'!$N71)</f>
        <v/>
      </c>
      <c r="P71" s="6" t="n"/>
      <c r="Q71" s="10">
        <f>IF('Retenções'!$K71="","",'Retenções'!$K71*'Retenções'!$P71)</f>
        <v/>
      </c>
      <c r="R71" s="6" t="n"/>
      <c r="S71" s="10">
        <f>IF('Retenções'!$K71="","",'Retenções'!$K71*'Retenções'!$R71)</f>
        <v/>
      </c>
      <c r="T71" s="6" t="n"/>
      <c r="U71" s="10">
        <f>IF('Retenções'!$K71="","",'Retenções'!$K71*'Retenções'!$T71)</f>
        <v/>
      </c>
      <c r="V71" s="6" t="n"/>
      <c r="W71" s="10">
        <f>IF('Retenções'!$K71="","",'Retenções'!$K71*'Retenções'!$V71)</f>
        <v/>
      </c>
      <c r="X71" s="10">
        <f>IF('Retenções'!$K71="","",SUM('Retenções'!$M71,'Retenções'!$O71,'Retenções'!$Q71,'Retenções'!$S71,'Retenções'!$U71,'Retenções'!$W71))</f>
        <v/>
      </c>
      <c r="Y71" s="11">
        <f>IF('Retenções'!$K71="","",IFERROR('Retenções'!$X71/'Retenções'!$K71,0))</f>
        <v/>
      </c>
      <c r="Z71" s="10">
        <f>IF('Retenções'!$K71="","",'Retenções'!$K71-'Retenções'!$X71)</f>
        <v/>
      </c>
      <c r="AA71" s="4" t="n"/>
      <c r="AB71" s="4" t="n"/>
      <c r="AC71" s="2" t="n"/>
      <c r="AD71" s="4" t="n"/>
      <c r="AE71" s="12">
        <f>IF('Retenções'!$A71="","",IFERROR(VLOOKUP('Retenções'!$AC71,'Retenções'!$AF$2:$AG$4,2,0),""))</f>
        <v/>
      </c>
    </row>
    <row r="72">
      <c r="A72" s="2" t="n"/>
      <c r="B72" s="36" t="n"/>
      <c r="C72" s="36" t="n"/>
      <c r="D72" s="2" t="n"/>
      <c r="E72" s="4" t="n"/>
      <c r="F72" s="4" t="n"/>
      <c r="G72" s="4" t="n"/>
      <c r="H72" s="2" t="n"/>
      <c r="I72" s="4" t="n"/>
      <c r="J72" s="2" t="n"/>
      <c r="K72" s="5" t="n"/>
      <c r="L72" s="6" t="n"/>
      <c r="M72" s="7">
        <f>IF('Retenções'!$K72="","",'Retenções'!$K72*'Retenções'!$L72)</f>
        <v/>
      </c>
      <c r="N72" s="6" t="n"/>
      <c r="O72" s="7">
        <f>IF('Retenções'!$K72="","",'Retenções'!$K72*'Retenções'!$N72)</f>
        <v/>
      </c>
      <c r="P72" s="6" t="n"/>
      <c r="Q72" s="7">
        <f>IF('Retenções'!$K72="","",'Retenções'!$K72*'Retenções'!$P72)</f>
        <v/>
      </c>
      <c r="R72" s="6" t="n"/>
      <c r="S72" s="7">
        <f>IF('Retenções'!$K72="","",'Retenções'!$K72*'Retenções'!$R72)</f>
        <v/>
      </c>
      <c r="T72" s="6" t="n"/>
      <c r="U72" s="7">
        <f>IF('Retenções'!$K72="","",'Retenções'!$K72*'Retenções'!$T72)</f>
        <v/>
      </c>
      <c r="V72" s="6" t="n"/>
      <c r="W72" s="7">
        <f>IF('Retenções'!$K72="","",'Retenções'!$K72*'Retenções'!$V72)</f>
        <v/>
      </c>
      <c r="X72" s="7">
        <f>IF('Retenções'!$K72="","",SUM('Retenções'!$M72,'Retenções'!$O72,'Retenções'!$Q72,'Retenções'!$S72,'Retenções'!$U72,'Retenções'!$W72))</f>
        <v/>
      </c>
      <c r="Y72" s="8">
        <f>IF('Retenções'!$K72="","",IFERROR('Retenções'!$X72/'Retenções'!$K72,0))</f>
        <v/>
      </c>
      <c r="Z72" s="7">
        <f>IF('Retenções'!$K72="","",'Retenções'!$K72-'Retenções'!$X72)</f>
        <v/>
      </c>
      <c r="AA72" s="4" t="n"/>
      <c r="AB72" s="4" t="n"/>
      <c r="AC72" s="2" t="n"/>
      <c r="AD72" s="4" t="n"/>
      <c r="AE72" s="9">
        <f>IF('Retenções'!$A72="","",IFERROR(VLOOKUP('Retenções'!$AC72,'Retenções'!$AF$2:$AG$4,2,0),""))</f>
        <v/>
      </c>
    </row>
    <row r="73">
      <c r="A73" s="2" t="n"/>
      <c r="B73" s="36" t="n"/>
      <c r="C73" s="36" t="n"/>
      <c r="D73" s="2" t="n"/>
      <c r="E73" s="4" t="n"/>
      <c r="F73" s="4" t="n"/>
      <c r="G73" s="4" t="n"/>
      <c r="H73" s="2" t="n"/>
      <c r="I73" s="4" t="n"/>
      <c r="J73" s="2" t="n"/>
      <c r="K73" s="5" t="n"/>
      <c r="L73" s="6" t="n"/>
      <c r="M73" s="10">
        <f>IF('Retenções'!$K73="","",'Retenções'!$K73*'Retenções'!$L73)</f>
        <v/>
      </c>
      <c r="N73" s="6" t="n"/>
      <c r="O73" s="10">
        <f>IF('Retenções'!$K73="","",'Retenções'!$K73*'Retenções'!$N73)</f>
        <v/>
      </c>
      <c r="P73" s="6" t="n"/>
      <c r="Q73" s="10">
        <f>IF('Retenções'!$K73="","",'Retenções'!$K73*'Retenções'!$P73)</f>
        <v/>
      </c>
      <c r="R73" s="6" t="n"/>
      <c r="S73" s="10">
        <f>IF('Retenções'!$K73="","",'Retenções'!$K73*'Retenções'!$R73)</f>
        <v/>
      </c>
      <c r="T73" s="6" t="n"/>
      <c r="U73" s="10">
        <f>IF('Retenções'!$K73="","",'Retenções'!$K73*'Retenções'!$T73)</f>
        <v/>
      </c>
      <c r="V73" s="6" t="n"/>
      <c r="W73" s="10">
        <f>IF('Retenções'!$K73="","",'Retenções'!$K73*'Retenções'!$V73)</f>
        <v/>
      </c>
      <c r="X73" s="10">
        <f>IF('Retenções'!$K73="","",SUM('Retenções'!$M73,'Retenções'!$O73,'Retenções'!$Q73,'Retenções'!$S73,'Retenções'!$U73,'Retenções'!$W73))</f>
        <v/>
      </c>
      <c r="Y73" s="11">
        <f>IF('Retenções'!$K73="","",IFERROR('Retenções'!$X73/'Retenções'!$K73,0))</f>
        <v/>
      </c>
      <c r="Z73" s="10">
        <f>IF('Retenções'!$K73="","",'Retenções'!$K73-'Retenções'!$X73)</f>
        <v/>
      </c>
      <c r="AA73" s="4" t="n"/>
      <c r="AB73" s="4" t="n"/>
      <c r="AC73" s="2" t="n"/>
      <c r="AD73" s="4" t="n"/>
      <c r="AE73" s="12">
        <f>IF('Retenções'!$A73="","",IFERROR(VLOOKUP('Retenções'!$AC73,'Retenções'!$AF$2:$AG$4,2,0),""))</f>
        <v/>
      </c>
    </row>
    <row r="74">
      <c r="A74" s="2" t="n"/>
      <c r="B74" s="36" t="n"/>
      <c r="C74" s="36" t="n"/>
      <c r="D74" s="2" t="n"/>
      <c r="E74" s="4" t="n"/>
      <c r="F74" s="4" t="n"/>
      <c r="G74" s="4" t="n"/>
      <c r="H74" s="2" t="n"/>
      <c r="I74" s="4" t="n"/>
      <c r="J74" s="2" t="n"/>
      <c r="K74" s="5" t="n"/>
      <c r="L74" s="6" t="n"/>
      <c r="M74" s="7">
        <f>IF('Retenções'!$K74="","",'Retenções'!$K74*'Retenções'!$L74)</f>
        <v/>
      </c>
      <c r="N74" s="6" t="n"/>
      <c r="O74" s="7">
        <f>IF('Retenções'!$K74="","",'Retenções'!$K74*'Retenções'!$N74)</f>
        <v/>
      </c>
      <c r="P74" s="6" t="n"/>
      <c r="Q74" s="7">
        <f>IF('Retenções'!$K74="","",'Retenções'!$K74*'Retenções'!$P74)</f>
        <v/>
      </c>
      <c r="R74" s="6" t="n"/>
      <c r="S74" s="7">
        <f>IF('Retenções'!$K74="","",'Retenções'!$K74*'Retenções'!$R74)</f>
        <v/>
      </c>
      <c r="T74" s="6" t="n"/>
      <c r="U74" s="7">
        <f>IF('Retenções'!$K74="","",'Retenções'!$K74*'Retenções'!$T74)</f>
        <v/>
      </c>
      <c r="V74" s="6" t="n"/>
      <c r="W74" s="7">
        <f>IF('Retenções'!$K74="","",'Retenções'!$K74*'Retenções'!$V74)</f>
        <v/>
      </c>
      <c r="X74" s="7">
        <f>IF('Retenções'!$K74="","",SUM('Retenções'!$M74,'Retenções'!$O74,'Retenções'!$Q74,'Retenções'!$S74,'Retenções'!$U74,'Retenções'!$W74))</f>
        <v/>
      </c>
      <c r="Y74" s="8">
        <f>IF('Retenções'!$K74="","",IFERROR('Retenções'!$X74/'Retenções'!$K74,0))</f>
        <v/>
      </c>
      <c r="Z74" s="7">
        <f>IF('Retenções'!$K74="","",'Retenções'!$K74-'Retenções'!$X74)</f>
        <v/>
      </c>
      <c r="AA74" s="4" t="n"/>
      <c r="AB74" s="4" t="n"/>
      <c r="AC74" s="2" t="n"/>
      <c r="AD74" s="4" t="n"/>
      <c r="AE74" s="9">
        <f>IF('Retenções'!$A74="","",IFERROR(VLOOKUP('Retenções'!$AC74,'Retenções'!$AF$2:$AG$4,2,0),""))</f>
        <v/>
      </c>
    </row>
    <row r="75">
      <c r="A75" s="2" t="n"/>
      <c r="B75" s="36" t="n"/>
      <c r="C75" s="36" t="n"/>
      <c r="D75" s="2" t="n"/>
      <c r="E75" s="4" t="n"/>
      <c r="F75" s="4" t="n"/>
      <c r="G75" s="4" t="n"/>
      <c r="H75" s="2" t="n"/>
      <c r="I75" s="4" t="n"/>
      <c r="J75" s="2" t="n"/>
      <c r="K75" s="5" t="n"/>
      <c r="L75" s="6" t="n"/>
      <c r="M75" s="10">
        <f>IF('Retenções'!$K75="","",'Retenções'!$K75*'Retenções'!$L75)</f>
        <v/>
      </c>
      <c r="N75" s="6" t="n"/>
      <c r="O75" s="10">
        <f>IF('Retenções'!$K75="","",'Retenções'!$K75*'Retenções'!$N75)</f>
        <v/>
      </c>
      <c r="P75" s="6" t="n"/>
      <c r="Q75" s="10">
        <f>IF('Retenções'!$K75="","",'Retenções'!$K75*'Retenções'!$P75)</f>
        <v/>
      </c>
      <c r="R75" s="6" t="n"/>
      <c r="S75" s="10">
        <f>IF('Retenções'!$K75="","",'Retenções'!$K75*'Retenções'!$R75)</f>
        <v/>
      </c>
      <c r="T75" s="6" t="n"/>
      <c r="U75" s="10">
        <f>IF('Retenções'!$K75="","",'Retenções'!$K75*'Retenções'!$T75)</f>
        <v/>
      </c>
      <c r="V75" s="6" t="n"/>
      <c r="W75" s="10">
        <f>IF('Retenções'!$K75="","",'Retenções'!$K75*'Retenções'!$V75)</f>
        <v/>
      </c>
      <c r="X75" s="10">
        <f>IF('Retenções'!$K75="","",SUM('Retenções'!$M75,'Retenções'!$O75,'Retenções'!$Q75,'Retenções'!$S75,'Retenções'!$U75,'Retenções'!$W75))</f>
        <v/>
      </c>
      <c r="Y75" s="11">
        <f>IF('Retenções'!$K75="","",IFERROR('Retenções'!$X75/'Retenções'!$K75,0))</f>
        <v/>
      </c>
      <c r="Z75" s="10">
        <f>IF('Retenções'!$K75="","",'Retenções'!$K75-'Retenções'!$X75)</f>
        <v/>
      </c>
      <c r="AA75" s="4" t="n"/>
      <c r="AB75" s="4" t="n"/>
      <c r="AC75" s="2" t="n"/>
      <c r="AD75" s="4" t="n"/>
      <c r="AE75" s="12">
        <f>IF('Retenções'!$A75="","",IFERROR(VLOOKUP('Retenções'!$AC75,'Retenções'!$AF$2:$AG$4,2,0),""))</f>
        <v/>
      </c>
    </row>
    <row r="76">
      <c r="A76" s="2" t="n"/>
      <c r="B76" s="36" t="n"/>
      <c r="C76" s="36" t="n"/>
      <c r="D76" s="2" t="n"/>
      <c r="E76" s="4" t="n"/>
      <c r="F76" s="4" t="n"/>
      <c r="G76" s="4" t="n"/>
      <c r="H76" s="2" t="n"/>
      <c r="I76" s="4" t="n"/>
      <c r="J76" s="2" t="n"/>
      <c r="K76" s="5" t="n"/>
      <c r="L76" s="6" t="n"/>
      <c r="M76" s="7">
        <f>IF('Retenções'!$K76="","",'Retenções'!$K76*'Retenções'!$L76)</f>
        <v/>
      </c>
      <c r="N76" s="6" t="n"/>
      <c r="O76" s="7">
        <f>IF('Retenções'!$K76="","",'Retenções'!$K76*'Retenções'!$N76)</f>
        <v/>
      </c>
      <c r="P76" s="6" t="n"/>
      <c r="Q76" s="7">
        <f>IF('Retenções'!$K76="","",'Retenções'!$K76*'Retenções'!$P76)</f>
        <v/>
      </c>
      <c r="R76" s="6" t="n"/>
      <c r="S76" s="7">
        <f>IF('Retenções'!$K76="","",'Retenções'!$K76*'Retenções'!$R76)</f>
        <v/>
      </c>
      <c r="T76" s="6" t="n"/>
      <c r="U76" s="7">
        <f>IF('Retenções'!$K76="","",'Retenções'!$K76*'Retenções'!$T76)</f>
        <v/>
      </c>
      <c r="V76" s="6" t="n"/>
      <c r="W76" s="7">
        <f>IF('Retenções'!$K76="","",'Retenções'!$K76*'Retenções'!$V76)</f>
        <v/>
      </c>
      <c r="X76" s="7">
        <f>IF('Retenções'!$K76="","",SUM('Retenções'!$M76,'Retenções'!$O76,'Retenções'!$Q76,'Retenções'!$S76,'Retenções'!$U76,'Retenções'!$W76))</f>
        <v/>
      </c>
      <c r="Y76" s="8">
        <f>IF('Retenções'!$K76="","",IFERROR('Retenções'!$X76/'Retenções'!$K76,0))</f>
        <v/>
      </c>
      <c r="Z76" s="7">
        <f>IF('Retenções'!$K76="","",'Retenções'!$K76-'Retenções'!$X76)</f>
        <v/>
      </c>
      <c r="AA76" s="4" t="n"/>
      <c r="AB76" s="4" t="n"/>
      <c r="AC76" s="2" t="n"/>
      <c r="AD76" s="4" t="n"/>
      <c r="AE76" s="9">
        <f>IF('Retenções'!$A76="","",IFERROR(VLOOKUP('Retenções'!$AC76,'Retenções'!$AF$2:$AG$4,2,0),""))</f>
        <v/>
      </c>
    </row>
    <row r="77">
      <c r="A77" s="2" t="n"/>
      <c r="B77" s="36" t="n"/>
      <c r="C77" s="36" t="n"/>
      <c r="D77" s="2" t="n"/>
      <c r="E77" s="4" t="n"/>
      <c r="F77" s="4" t="n"/>
      <c r="G77" s="4" t="n"/>
      <c r="H77" s="2" t="n"/>
      <c r="I77" s="4" t="n"/>
      <c r="J77" s="2" t="n"/>
      <c r="K77" s="5" t="n"/>
      <c r="L77" s="6" t="n"/>
      <c r="M77" s="10">
        <f>IF('Retenções'!$K77="","",'Retenções'!$K77*'Retenções'!$L77)</f>
        <v/>
      </c>
      <c r="N77" s="6" t="n"/>
      <c r="O77" s="10">
        <f>IF('Retenções'!$K77="","",'Retenções'!$K77*'Retenções'!$N77)</f>
        <v/>
      </c>
      <c r="P77" s="6" t="n"/>
      <c r="Q77" s="10">
        <f>IF('Retenções'!$K77="","",'Retenções'!$K77*'Retenções'!$P77)</f>
        <v/>
      </c>
      <c r="R77" s="6" t="n"/>
      <c r="S77" s="10">
        <f>IF('Retenções'!$K77="","",'Retenções'!$K77*'Retenções'!$R77)</f>
        <v/>
      </c>
      <c r="T77" s="6" t="n"/>
      <c r="U77" s="10">
        <f>IF('Retenções'!$K77="","",'Retenções'!$K77*'Retenções'!$T77)</f>
        <v/>
      </c>
      <c r="V77" s="6" t="n"/>
      <c r="W77" s="10">
        <f>IF('Retenções'!$K77="","",'Retenções'!$K77*'Retenções'!$V77)</f>
        <v/>
      </c>
      <c r="X77" s="10">
        <f>IF('Retenções'!$K77="","",SUM('Retenções'!$M77,'Retenções'!$O77,'Retenções'!$Q77,'Retenções'!$S77,'Retenções'!$U77,'Retenções'!$W77))</f>
        <v/>
      </c>
      <c r="Y77" s="11">
        <f>IF('Retenções'!$K77="","",IFERROR('Retenções'!$X77/'Retenções'!$K77,0))</f>
        <v/>
      </c>
      <c r="Z77" s="10">
        <f>IF('Retenções'!$K77="","",'Retenções'!$K77-'Retenções'!$X77)</f>
        <v/>
      </c>
      <c r="AA77" s="4" t="n"/>
      <c r="AB77" s="4" t="n"/>
      <c r="AC77" s="2" t="n"/>
      <c r="AD77" s="4" t="n"/>
      <c r="AE77" s="12">
        <f>IF('Retenções'!$A77="","",IFERROR(VLOOKUP('Retenções'!$AC77,'Retenções'!$AF$2:$AG$4,2,0),""))</f>
        <v/>
      </c>
    </row>
    <row r="78">
      <c r="A78" s="2" t="n"/>
      <c r="B78" s="36" t="n"/>
      <c r="C78" s="36" t="n"/>
      <c r="D78" s="2" t="n"/>
      <c r="E78" s="4" t="n"/>
      <c r="F78" s="4" t="n"/>
      <c r="G78" s="4" t="n"/>
      <c r="H78" s="2" t="n"/>
      <c r="I78" s="4" t="n"/>
      <c r="J78" s="2" t="n"/>
      <c r="K78" s="5" t="n"/>
      <c r="L78" s="6" t="n"/>
      <c r="M78" s="7">
        <f>IF('Retenções'!$K78="","",'Retenções'!$K78*'Retenções'!$L78)</f>
        <v/>
      </c>
      <c r="N78" s="6" t="n"/>
      <c r="O78" s="7">
        <f>IF('Retenções'!$K78="","",'Retenções'!$K78*'Retenções'!$N78)</f>
        <v/>
      </c>
      <c r="P78" s="6" t="n"/>
      <c r="Q78" s="7">
        <f>IF('Retenções'!$K78="","",'Retenções'!$K78*'Retenções'!$P78)</f>
        <v/>
      </c>
      <c r="R78" s="6" t="n"/>
      <c r="S78" s="7">
        <f>IF('Retenções'!$K78="","",'Retenções'!$K78*'Retenções'!$R78)</f>
        <v/>
      </c>
      <c r="T78" s="6" t="n"/>
      <c r="U78" s="7">
        <f>IF('Retenções'!$K78="","",'Retenções'!$K78*'Retenções'!$T78)</f>
        <v/>
      </c>
      <c r="V78" s="6" t="n"/>
      <c r="W78" s="7">
        <f>IF('Retenções'!$K78="","",'Retenções'!$K78*'Retenções'!$V78)</f>
        <v/>
      </c>
      <c r="X78" s="7">
        <f>IF('Retenções'!$K78="","",SUM('Retenções'!$M78,'Retenções'!$O78,'Retenções'!$Q78,'Retenções'!$S78,'Retenções'!$U78,'Retenções'!$W78))</f>
        <v/>
      </c>
      <c r="Y78" s="8">
        <f>IF('Retenções'!$K78="","",IFERROR('Retenções'!$X78/'Retenções'!$K78,0))</f>
        <v/>
      </c>
      <c r="Z78" s="7">
        <f>IF('Retenções'!$K78="","",'Retenções'!$K78-'Retenções'!$X78)</f>
        <v/>
      </c>
      <c r="AA78" s="4" t="n"/>
      <c r="AB78" s="4" t="n"/>
      <c r="AC78" s="2" t="n"/>
      <c r="AD78" s="4" t="n"/>
      <c r="AE78" s="9">
        <f>IF('Retenções'!$A78="","",IFERROR(VLOOKUP('Retenções'!$AC78,'Retenções'!$AF$2:$AG$4,2,0),""))</f>
        <v/>
      </c>
    </row>
    <row r="79">
      <c r="A79" s="2" t="n"/>
      <c r="B79" s="36" t="n"/>
      <c r="C79" s="36" t="n"/>
      <c r="D79" s="2" t="n"/>
      <c r="E79" s="4" t="n"/>
      <c r="F79" s="4" t="n"/>
      <c r="G79" s="4" t="n"/>
      <c r="H79" s="2" t="n"/>
      <c r="I79" s="4" t="n"/>
      <c r="J79" s="2" t="n"/>
      <c r="K79" s="5" t="n"/>
      <c r="L79" s="6" t="n"/>
      <c r="M79" s="10">
        <f>IF('Retenções'!$K79="","",'Retenções'!$K79*'Retenções'!$L79)</f>
        <v/>
      </c>
      <c r="N79" s="6" t="n"/>
      <c r="O79" s="10">
        <f>IF('Retenções'!$K79="","",'Retenções'!$K79*'Retenções'!$N79)</f>
        <v/>
      </c>
      <c r="P79" s="6" t="n"/>
      <c r="Q79" s="10">
        <f>IF('Retenções'!$K79="","",'Retenções'!$K79*'Retenções'!$P79)</f>
        <v/>
      </c>
      <c r="R79" s="6" t="n"/>
      <c r="S79" s="10">
        <f>IF('Retenções'!$K79="","",'Retenções'!$K79*'Retenções'!$R79)</f>
        <v/>
      </c>
      <c r="T79" s="6" t="n"/>
      <c r="U79" s="10">
        <f>IF('Retenções'!$K79="","",'Retenções'!$K79*'Retenções'!$T79)</f>
        <v/>
      </c>
      <c r="V79" s="6" t="n"/>
      <c r="W79" s="10">
        <f>IF('Retenções'!$K79="","",'Retenções'!$K79*'Retenções'!$V79)</f>
        <v/>
      </c>
      <c r="X79" s="10">
        <f>IF('Retenções'!$K79="","",SUM('Retenções'!$M79,'Retenções'!$O79,'Retenções'!$Q79,'Retenções'!$S79,'Retenções'!$U79,'Retenções'!$W79))</f>
        <v/>
      </c>
      <c r="Y79" s="11">
        <f>IF('Retenções'!$K79="","",IFERROR('Retenções'!$X79/'Retenções'!$K79,0))</f>
        <v/>
      </c>
      <c r="Z79" s="10">
        <f>IF('Retenções'!$K79="","",'Retenções'!$K79-'Retenções'!$X79)</f>
        <v/>
      </c>
      <c r="AA79" s="4" t="n"/>
      <c r="AB79" s="4" t="n"/>
      <c r="AC79" s="2" t="n"/>
      <c r="AD79" s="4" t="n"/>
      <c r="AE79" s="12">
        <f>IF('Retenções'!$A79="","",IFERROR(VLOOKUP('Retenções'!$AC79,'Retenções'!$AF$2:$AG$4,2,0),""))</f>
        <v/>
      </c>
    </row>
    <row r="80">
      <c r="A80" s="2" t="n"/>
      <c r="B80" s="36" t="n"/>
      <c r="C80" s="36" t="n"/>
      <c r="D80" s="2" t="n"/>
      <c r="E80" s="4" t="n"/>
      <c r="F80" s="4" t="n"/>
      <c r="G80" s="4" t="n"/>
      <c r="H80" s="2" t="n"/>
      <c r="I80" s="4" t="n"/>
      <c r="J80" s="2" t="n"/>
      <c r="K80" s="5" t="n"/>
      <c r="L80" s="6" t="n"/>
      <c r="M80" s="7">
        <f>IF('Retenções'!$K80="","",'Retenções'!$K80*'Retenções'!$L80)</f>
        <v/>
      </c>
      <c r="N80" s="6" t="n"/>
      <c r="O80" s="7">
        <f>IF('Retenções'!$K80="","",'Retenções'!$K80*'Retenções'!$N80)</f>
        <v/>
      </c>
      <c r="P80" s="6" t="n"/>
      <c r="Q80" s="7">
        <f>IF('Retenções'!$K80="","",'Retenções'!$K80*'Retenções'!$P80)</f>
        <v/>
      </c>
      <c r="R80" s="6" t="n"/>
      <c r="S80" s="7">
        <f>IF('Retenções'!$K80="","",'Retenções'!$K80*'Retenções'!$R80)</f>
        <v/>
      </c>
      <c r="T80" s="6" t="n"/>
      <c r="U80" s="7">
        <f>IF('Retenções'!$K80="","",'Retenções'!$K80*'Retenções'!$T80)</f>
        <v/>
      </c>
      <c r="V80" s="6" t="n"/>
      <c r="W80" s="7">
        <f>IF('Retenções'!$K80="","",'Retenções'!$K80*'Retenções'!$V80)</f>
        <v/>
      </c>
      <c r="X80" s="7">
        <f>IF('Retenções'!$K80="","",SUM('Retenções'!$M80,'Retenções'!$O80,'Retenções'!$Q80,'Retenções'!$S80,'Retenções'!$U80,'Retenções'!$W80))</f>
        <v/>
      </c>
      <c r="Y80" s="8">
        <f>IF('Retenções'!$K80="","",IFERROR('Retenções'!$X80/'Retenções'!$K80,0))</f>
        <v/>
      </c>
      <c r="Z80" s="7">
        <f>IF('Retenções'!$K80="","",'Retenções'!$K80-'Retenções'!$X80)</f>
        <v/>
      </c>
      <c r="AA80" s="4" t="n"/>
      <c r="AB80" s="4" t="n"/>
      <c r="AC80" s="2" t="n"/>
      <c r="AD80" s="4" t="n"/>
      <c r="AE80" s="9">
        <f>IF('Retenções'!$A80="","",IFERROR(VLOOKUP('Retenções'!$AC80,'Retenções'!$AF$2:$AG$4,2,0),""))</f>
        <v/>
      </c>
    </row>
    <row r="81">
      <c r="A81" s="2" t="n"/>
      <c r="B81" s="36" t="n"/>
      <c r="C81" s="36" t="n"/>
      <c r="D81" s="2" t="n"/>
      <c r="E81" s="4" t="n"/>
      <c r="F81" s="4" t="n"/>
      <c r="G81" s="4" t="n"/>
      <c r="H81" s="2" t="n"/>
      <c r="I81" s="4" t="n"/>
      <c r="J81" s="2" t="n"/>
      <c r="K81" s="5" t="n"/>
      <c r="L81" s="6" t="n"/>
      <c r="M81" s="10">
        <f>IF('Retenções'!$K81="","",'Retenções'!$K81*'Retenções'!$L81)</f>
        <v/>
      </c>
      <c r="N81" s="6" t="n"/>
      <c r="O81" s="10">
        <f>IF('Retenções'!$K81="","",'Retenções'!$K81*'Retenções'!$N81)</f>
        <v/>
      </c>
      <c r="P81" s="6" t="n"/>
      <c r="Q81" s="10">
        <f>IF('Retenções'!$K81="","",'Retenções'!$K81*'Retenções'!$P81)</f>
        <v/>
      </c>
      <c r="R81" s="6" t="n"/>
      <c r="S81" s="10">
        <f>IF('Retenções'!$K81="","",'Retenções'!$K81*'Retenções'!$R81)</f>
        <v/>
      </c>
      <c r="T81" s="6" t="n"/>
      <c r="U81" s="10">
        <f>IF('Retenções'!$K81="","",'Retenções'!$K81*'Retenções'!$T81)</f>
        <v/>
      </c>
      <c r="V81" s="6" t="n"/>
      <c r="W81" s="10">
        <f>IF('Retenções'!$K81="","",'Retenções'!$K81*'Retenções'!$V81)</f>
        <v/>
      </c>
      <c r="X81" s="10">
        <f>IF('Retenções'!$K81="","",SUM('Retenções'!$M81,'Retenções'!$O81,'Retenções'!$Q81,'Retenções'!$S81,'Retenções'!$U81,'Retenções'!$W81))</f>
        <v/>
      </c>
      <c r="Y81" s="11">
        <f>IF('Retenções'!$K81="","",IFERROR('Retenções'!$X81/'Retenções'!$K81,0))</f>
        <v/>
      </c>
      <c r="Z81" s="10">
        <f>IF('Retenções'!$K81="","",'Retenções'!$K81-'Retenções'!$X81)</f>
        <v/>
      </c>
      <c r="AA81" s="4" t="n"/>
      <c r="AB81" s="4" t="n"/>
      <c r="AC81" s="2" t="n"/>
      <c r="AD81" s="4" t="n"/>
      <c r="AE81" s="12">
        <f>IF('Retenções'!$A81="","",IFERROR(VLOOKUP('Retenções'!$AC81,'Retenções'!$AF$2:$AG$4,2,0),""))</f>
        <v/>
      </c>
    </row>
    <row r="82">
      <c r="A82" s="2" t="n"/>
      <c r="B82" s="36" t="n"/>
      <c r="C82" s="36" t="n"/>
      <c r="D82" s="2" t="n"/>
      <c r="E82" s="4" t="n"/>
      <c r="F82" s="4" t="n"/>
      <c r="G82" s="4" t="n"/>
      <c r="H82" s="2" t="n"/>
      <c r="I82" s="4" t="n"/>
      <c r="J82" s="2" t="n"/>
      <c r="K82" s="5" t="n"/>
      <c r="L82" s="6" t="n"/>
      <c r="M82" s="7">
        <f>IF('Retenções'!$K82="","",'Retenções'!$K82*'Retenções'!$L82)</f>
        <v/>
      </c>
      <c r="N82" s="6" t="n"/>
      <c r="O82" s="7">
        <f>IF('Retenções'!$K82="","",'Retenções'!$K82*'Retenções'!$N82)</f>
        <v/>
      </c>
      <c r="P82" s="6" t="n"/>
      <c r="Q82" s="7">
        <f>IF('Retenções'!$K82="","",'Retenções'!$K82*'Retenções'!$P82)</f>
        <v/>
      </c>
      <c r="R82" s="6" t="n"/>
      <c r="S82" s="7">
        <f>IF('Retenções'!$K82="","",'Retenções'!$K82*'Retenções'!$R82)</f>
        <v/>
      </c>
      <c r="T82" s="6" t="n"/>
      <c r="U82" s="7">
        <f>IF('Retenções'!$K82="","",'Retenções'!$K82*'Retenções'!$T82)</f>
        <v/>
      </c>
      <c r="V82" s="6" t="n"/>
      <c r="W82" s="7">
        <f>IF('Retenções'!$K82="","",'Retenções'!$K82*'Retenções'!$V82)</f>
        <v/>
      </c>
      <c r="X82" s="7">
        <f>IF('Retenções'!$K82="","",SUM('Retenções'!$M82,'Retenções'!$O82,'Retenções'!$Q82,'Retenções'!$S82,'Retenções'!$U82,'Retenções'!$W82))</f>
        <v/>
      </c>
      <c r="Y82" s="8">
        <f>IF('Retenções'!$K82="","",IFERROR('Retenções'!$X82/'Retenções'!$K82,0))</f>
        <v/>
      </c>
      <c r="Z82" s="7">
        <f>IF('Retenções'!$K82="","",'Retenções'!$K82-'Retenções'!$X82)</f>
        <v/>
      </c>
      <c r="AA82" s="4" t="n"/>
      <c r="AB82" s="4" t="n"/>
      <c r="AC82" s="2" t="n"/>
      <c r="AD82" s="4" t="n"/>
      <c r="AE82" s="9">
        <f>IF('Retenções'!$A82="","",IFERROR(VLOOKUP('Retenções'!$AC82,'Retenções'!$AF$2:$AG$4,2,0),""))</f>
        <v/>
      </c>
    </row>
    <row r="83">
      <c r="A83" s="2" t="n"/>
      <c r="B83" s="36" t="n"/>
      <c r="C83" s="36" t="n"/>
      <c r="D83" s="2" t="n"/>
      <c r="E83" s="4" t="n"/>
      <c r="F83" s="4" t="n"/>
      <c r="G83" s="4" t="n"/>
      <c r="H83" s="2" t="n"/>
      <c r="I83" s="4" t="n"/>
      <c r="J83" s="2" t="n"/>
      <c r="K83" s="5" t="n"/>
      <c r="L83" s="6" t="n"/>
      <c r="M83" s="10">
        <f>IF('Retenções'!$K83="","",'Retenções'!$K83*'Retenções'!$L83)</f>
        <v/>
      </c>
      <c r="N83" s="6" t="n"/>
      <c r="O83" s="10">
        <f>IF('Retenções'!$K83="","",'Retenções'!$K83*'Retenções'!$N83)</f>
        <v/>
      </c>
      <c r="P83" s="6" t="n"/>
      <c r="Q83" s="10">
        <f>IF('Retenções'!$K83="","",'Retenções'!$K83*'Retenções'!$P83)</f>
        <v/>
      </c>
      <c r="R83" s="6" t="n"/>
      <c r="S83" s="10">
        <f>IF('Retenções'!$K83="","",'Retenções'!$K83*'Retenções'!$R83)</f>
        <v/>
      </c>
      <c r="T83" s="6" t="n"/>
      <c r="U83" s="10">
        <f>IF('Retenções'!$K83="","",'Retenções'!$K83*'Retenções'!$T83)</f>
        <v/>
      </c>
      <c r="V83" s="6" t="n"/>
      <c r="W83" s="10">
        <f>IF('Retenções'!$K83="","",'Retenções'!$K83*'Retenções'!$V83)</f>
        <v/>
      </c>
      <c r="X83" s="10">
        <f>IF('Retenções'!$K83="","",SUM('Retenções'!$M83,'Retenções'!$O83,'Retenções'!$Q83,'Retenções'!$S83,'Retenções'!$U83,'Retenções'!$W83))</f>
        <v/>
      </c>
      <c r="Y83" s="11">
        <f>IF('Retenções'!$K83="","",IFERROR('Retenções'!$X83/'Retenções'!$K83,0))</f>
        <v/>
      </c>
      <c r="Z83" s="10">
        <f>IF('Retenções'!$K83="","",'Retenções'!$K83-'Retenções'!$X83)</f>
        <v/>
      </c>
      <c r="AA83" s="4" t="n"/>
      <c r="AB83" s="4" t="n"/>
      <c r="AC83" s="2" t="n"/>
      <c r="AD83" s="4" t="n"/>
      <c r="AE83" s="12">
        <f>IF('Retenções'!$A83="","",IFERROR(VLOOKUP('Retenções'!$AC83,'Retenções'!$AF$2:$AG$4,2,0),""))</f>
        <v/>
      </c>
    </row>
    <row r="84">
      <c r="A84" s="2" t="n"/>
      <c r="B84" s="36" t="n"/>
      <c r="C84" s="36" t="n"/>
      <c r="D84" s="2" t="n"/>
      <c r="E84" s="4" t="n"/>
      <c r="F84" s="4" t="n"/>
      <c r="G84" s="4" t="n"/>
      <c r="H84" s="2" t="n"/>
      <c r="I84" s="4" t="n"/>
      <c r="J84" s="2" t="n"/>
      <c r="K84" s="5" t="n"/>
      <c r="L84" s="6" t="n"/>
      <c r="M84" s="7">
        <f>IF('Retenções'!$K84="","",'Retenções'!$K84*'Retenções'!$L84)</f>
        <v/>
      </c>
      <c r="N84" s="6" t="n"/>
      <c r="O84" s="7">
        <f>IF('Retenções'!$K84="","",'Retenções'!$K84*'Retenções'!$N84)</f>
        <v/>
      </c>
      <c r="P84" s="6" t="n"/>
      <c r="Q84" s="7">
        <f>IF('Retenções'!$K84="","",'Retenções'!$K84*'Retenções'!$P84)</f>
        <v/>
      </c>
      <c r="R84" s="6" t="n"/>
      <c r="S84" s="7">
        <f>IF('Retenções'!$K84="","",'Retenções'!$K84*'Retenções'!$R84)</f>
        <v/>
      </c>
      <c r="T84" s="6" t="n"/>
      <c r="U84" s="7">
        <f>IF('Retenções'!$K84="","",'Retenções'!$K84*'Retenções'!$T84)</f>
        <v/>
      </c>
      <c r="V84" s="6" t="n"/>
      <c r="W84" s="7">
        <f>IF('Retenções'!$K84="","",'Retenções'!$K84*'Retenções'!$V84)</f>
        <v/>
      </c>
      <c r="X84" s="7">
        <f>IF('Retenções'!$K84="","",SUM('Retenções'!$M84,'Retenções'!$O84,'Retenções'!$Q84,'Retenções'!$S84,'Retenções'!$U84,'Retenções'!$W84))</f>
        <v/>
      </c>
      <c r="Y84" s="8">
        <f>IF('Retenções'!$K84="","",IFERROR('Retenções'!$X84/'Retenções'!$K84,0))</f>
        <v/>
      </c>
      <c r="Z84" s="7">
        <f>IF('Retenções'!$K84="","",'Retenções'!$K84-'Retenções'!$X84)</f>
        <v/>
      </c>
      <c r="AA84" s="4" t="n"/>
      <c r="AB84" s="4" t="n"/>
      <c r="AC84" s="2" t="n"/>
      <c r="AD84" s="4" t="n"/>
      <c r="AE84" s="9">
        <f>IF('Retenções'!$A84="","",IFERROR(VLOOKUP('Retenções'!$AC84,'Retenções'!$AF$2:$AG$4,2,0),""))</f>
        <v/>
      </c>
    </row>
    <row r="85">
      <c r="A85" s="2" t="n"/>
      <c r="B85" s="36" t="n"/>
      <c r="C85" s="36" t="n"/>
      <c r="D85" s="2" t="n"/>
      <c r="E85" s="4" t="n"/>
      <c r="F85" s="4" t="n"/>
      <c r="G85" s="4" t="n"/>
      <c r="H85" s="2" t="n"/>
      <c r="I85" s="4" t="n"/>
      <c r="J85" s="2" t="n"/>
      <c r="K85" s="5" t="n"/>
      <c r="L85" s="6" t="n"/>
      <c r="M85" s="10">
        <f>IF('Retenções'!$K85="","",'Retenções'!$K85*'Retenções'!$L85)</f>
        <v/>
      </c>
      <c r="N85" s="6" t="n"/>
      <c r="O85" s="10">
        <f>IF('Retenções'!$K85="","",'Retenções'!$K85*'Retenções'!$N85)</f>
        <v/>
      </c>
      <c r="P85" s="6" t="n"/>
      <c r="Q85" s="10">
        <f>IF('Retenções'!$K85="","",'Retenções'!$K85*'Retenções'!$P85)</f>
        <v/>
      </c>
      <c r="R85" s="6" t="n"/>
      <c r="S85" s="10">
        <f>IF('Retenções'!$K85="","",'Retenções'!$K85*'Retenções'!$R85)</f>
        <v/>
      </c>
      <c r="T85" s="6" t="n"/>
      <c r="U85" s="10">
        <f>IF('Retenções'!$K85="","",'Retenções'!$K85*'Retenções'!$T85)</f>
        <v/>
      </c>
      <c r="V85" s="6" t="n"/>
      <c r="W85" s="10">
        <f>IF('Retenções'!$K85="","",'Retenções'!$K85*'Retenções'!$V85)</f>
        <v/>
      </c>
      <c r="X85" s="10">
        <f>IF('Retenções'!$K85="","",SUM('Retenções'!$M85,'Retenções'!$O85,'Retenções'!$Q85,'Retenções'!$S85,'Retenções'!$U85,'Retenções'!$W85))</f>
        <v/>
      </c>
      <c r="Y85" s="11">
        <f>IF('Retenções'!$K85="","",IFERROR('Retenções'!$X85/'Retenções'!$K85,0))</f>
        <v/>
      </c>
      <c r="Z85" s="10">
        <f>IF('Retenções'!$K85="","",'Retenções'!$K85-'Retenções'!$X85)</f>
        <v/>
      </c>
      <c r="AA85" s="4" t="n"/>
      <c r="AB85" s="4" t="n"/>
      <c r="AC85" s="2" t="n"/>
      <c r="AD85" s="4" t="n"/>
      <c r="AE85" s="12">
        <f>IF('Retenções'!$A85="","",IFERROR(VLOOKUP('Retenções'!$AC85,'Retenções'!$AF$2:$AG$4,2,0),""))</f>
        <v/>
      </c>
    </row>
    <row r="86">
      <c r="A86" s="2" t="n"/>
      <c r="B86" s="36" t="n"/>
      <c r="C86" s="36" t="n"/>
      <c r="D86" s="2" t="n"/>
      <c r="E86" s="4" t="n"/>
      <c r="F86" s="4" t="n"/>
      <c r="G86" s="4" t="n"/>
      <c r="H86" s="2" t="n"/>
      <c r="I86" s="4" t="n"/>
      <c r="J86" s="2" t="n"/>
      <c r="K86" s="5" t="n"/>
      <c r="L86" s="6" t="n"/>
      <c r="M86" s="7">
        <f>IF('Retenções'!$K86="","",'Retenções'!$K86*'Retenções'!$L86)</f>
        <v/>
      </c>
      <c r="N86" s="6" t="n"/>
      <c r="O86" s="7">
        <f>IF('Retenções'!$K86="","",'Retenções'!$K86*'Retenções'!$N86)</f>
        <v/>
      </c>
      <c r="P86" s="6" t="n"/>
      <c r="Q86" s="7">
        <f>IF('Retenções'!$K86="","",'Retenções'!$K86*'Retenções'!$P86)</f>
        <v/>
      </c>
      <c r="R86" s="6" t="n"/>
      <c r="S86" s="7">
        <f>IF('Retenções'!$K86="","",'Retenções'!$K86*'Retenções'!$R86)</f>
        <v/>
      </c>
      <c r="T86" s="6" t="n"/>
      <c r="U86" s="7">
        <f>IF('Retenções'!$K86="","",'Retenções'!$K86*'Retenções'!$T86)</f>
        <v/>
      </c>
      <c r="V86" s="6" t="n"/>
      <c r="W86" s="7">
        <f>IF('Retenções'!$K86="","",'Retenções'!$K86*'Retenções'!$V86)</f>
        <v/>
      </c>
      <c r="X86" s="7">
        <f>IF('Retenções'!$K86="","",SUM('Retenções'!$M86,'Retenções'!$O86,'Retenções'!$Q86,'Retenções'!$S86,'Retenções'!$U86,'Retenções'!$W86))</f>
        <v/>
      </c>
      <c r="Y86" s="8">
        <f>IF('Retenções'!$K86="","",IFERROR('Retenções'!$X86/'Retenções'!$K86,0))</f>
        <v/>
      </c>
      <c r="Z86" s="7">
        <f>IF('Retenções'!$K86="","",'Retenções'!$K86-'Retenções'!$X86)</f>
        <v/>
      </c>
      <c r="AA86" s="4" t="n"/>
      <c r="AB86" s="4" t="n"/>
      <c r="AC86" s="2" t="n"/>
      <c r="AD86" s="4" t="n"/>
      <c r="AE86" s="9">
        <f>IF('Retenções'!$A86="","",IFERROR(VLOOKUP('Retenções'!$AC86,'Retenções'!$AF$2:$AG$4,2,0),""))</f>
        <v/>
      </c>
    </row>
    <row r="87">
      <c r="A87" s="2" t="n"/>
      <c r="B87" s="36" t="n"/>
      <c r="C87" s="36" t="n"/>
      <c r="D87" s="2" t="n"/>
      <c r="E87" s="4" t="n"/>
      <c r="F87" s="4" t="n"/>
      <c r="G87" s="4" t="n"/>
      <c r="H87" s="2" t="n"/>
      <c r="I87" s="4" t="n"/>
      <c r="J87" s="2" t="n"/>
      <c r="K87" s="5" t="n"/>
      <c r="L87" s="6" t="n"/>
      <c r="M87" s="10">
        <f>IF('Retenções'!$K87="","",'Retenções'!$K87*'Retenções'!$L87)</f>
        <v/>
      </c>
      <c r="N87" s="6" t="n"/>
      <c r="O87" s="10">
        <f>IF('Retenções'!$K87="","",'Retenções'!$K87*'Retenções'!$N87)</f>
        <v/>
      </c>
      <c r="P87" s="6" t="n"/>
      <c r="Q87" s="10">
        <f>IF('Retenções'!$K87="","",'Retenções'!$K87*'Retenções'!$P87)</f>
        <v/>
      </c>
      <c r="R87" s="6" t="n"/>
      <c r="S87" s="10">
        <f>IF('Retenções'!$K87="","",'Retenções'!$K87*'Retenções'!$R87)</f>
        <v/>
      </c>
      <c r="T87" s="6" t="n"/>
      <c r="U87" s="10">
        <f>IF('Retenções'!$K87="","",'Retenções'!$K87*'Retenções'!$T87)</f>
        <v/>
      </c>
      <c r="V87" s="6" t="n"/>
      <c r="W87" s="10">
        <f>IF('Retenções'!$K87="","",'Retenções'!$K87*'Retenções'!$V87)</f>
        <v/>
      </c>
      <c r="X87" s="10">
        <f>IF('Retenções'!$K87="","",SUM('Retenções'!$M87,'Retenções'!$O87,'Retenções'!$Q87,'Retenções'!$S87,'Retenções'!$U87,'Retenções'!$W87))</f>
        <v/>
      </c>
      <c r="Y87" s="11">
        <f>IF('Retenções'!$K87="","",IFERROR('Retenções'!$X87/'Retenções'!$K87,0))</f>
        <v/>
      </c>
      <c r="Z87" s="10">
        <f>IF('Retenções'!$K87="","",'Retenções'!$K87-'Retenções'!$X87)</f>
        <v/>
      </c>
      <c r="AA87" s="4" t="n"/>
      <c r="AB87" s="4" t="n"/>
      <c r="AC87" s="2" t="n"/>
      <c r="AD87" s="4" t="n"/>
      <c r="AE87" s="12">
        <f>IF('Retenções'!$A87="","",IFERROR(VLOOKUP('Retenções'!$AC87,'Retenções'!$AF$2:$AG$4,2,0),""))</f>
        <v/>
      </c>
    </row>
    <row r="88">
      <c r="A88" s="2" t="n"/>
      <c r="B88" s="36" t="n"/>
      <c r="C88" s="36" t="n"/>
      <c r="D88" s="2" t="n"/>
      <c r="E88" s="4" t="n"/>
      <c r="F88" s="4" t="n"/>
      <c r="G88" s="4" t="n"/>
      <c r="H88" s="2" t="n"/>
      <c r="I88" s="4" t="n"/>
      <c r="J88" s="2" t="n"/>
      <c r="K88" s="5" t="n"/>
      <c r="L88" s="6" t="n"/>
      <c r="M88" s="7">
        <f>IF('Retenções'!$K88="","",'Retenções'!$K88*'Retenções'!$L88)</f>
        <v/>
      </c>
      <c r="N88" s="6" t="n"/>
      <c r="O88" s="7">
        <f>IF('Retenções'!$K88="","",'Retenções'!$K88*'Retenções'!$N88)</f>
        <v/>
      </c>
      <c r="P88" s="6" t="n"/>
      <c r="Q88" s="7">
        <f>IF('Retenções'!$K88="","",'Retenções'!$K88*'Retenções'!$P88)</f>
        <v/>
      </c>
      <c r="R88" s="6" t="n"/>
      <c r="S88" s="7">
        <f>IF('Retenções'!$K88="","",'Retenções'!$K88*'Retenções'!$R88)</f>
        <v/>
      </c>
      <c r="T88" s="6" t="n"/>
      <c r="U88" s="7">
        <f>IF('Retenções'!$K88="","",'Retenções'!$K88*'Retenções'!$T88)</f>
        <v/>
      </c>
      <c r="V88" s="6" t="n"/>
      <c r="W88" s="7">
        <f>IF('Retenções'!$K88="","",'Retenções'!$K88*'Retenções'!$V88)</f>
        <v/>
      </c>
      <c r="X88" s="7">
        <f>IF('Retenções'!$K88="","",SUM('Retenções'!$M88,'Retenções'!$O88,'Retenções'!$Q88,'Retenções'!$S88,'Retenções'!$U88,'Retenções'!$W88))</f>
        <v/>
      </c>
      <c r="Y88" s="8">
        <f>IF('Retenções'!$K88="","",IFERROR('Retenções'!$X88/'Retenções'!$K88,0))</f>
        <v/>
      </c>
      <c r="Z88" s="7">
        <f>IF('Retenções'!$K88="","",'Retenções'!$K88-'Retenções'!$X88)</f>
        <v/>
      </c>
      <c r="AA88" s="4" t="n"/>
      <c r="AB88" s="4" t="n"/>
      <c r="AC88" s="2" t="n"/>
      <c r="AD88" s="4" t="n"/>
      <c r="AE88" s="9">
        <f>IF('Retenções'!$A88="","",IFERROR(VLOOKUP('Retenções'!$AC88,'Retenções'!$AF$2:$AG$4,2,0),""))</f>
        <v/>
      </c>
    </row>
    <row r="89">
      <c r="A89" s="2" t="n"/>
      <c r="B89" s="36" t="n"/>
      <c r="C89" s="36" t="n"/>
      <c r="D89" s="2" t="n"/>
      <c r="E89" s="4" t="n"/>
      <c r="F89" s="4" t="n"/>
      <c r="G89" s="4" t="n"/>
      <c r="H89" s="2" t="n"/>
      <c r="I89" s="4" t="n"/>
      <c r="J89" s="2" t="n"/>
      <c r="K89" s="5" t="n"/>
      <c r="L89" s="6" t="n"/>
      <c r="M89" s="10">
        <f>IF('Retenções'!$K89="","",'Retenções'!$K89*'Retenções'!$L89)</f>
        <v/>
      </c>
      <c r="N89" s="6" t="n"/>
      <c r="O89" s="10">
        <f>IF('Retenções'!$K89="","",'Retenções'!$K89*'Retenções'!$N89)</f>
        <v/>
      </c>
      <c r="P89" s="6" t="n"/>
      <c r="Q89" s="10">
        <f>IF('Retenções'!$K89="","",'Retenções'!$K89*'Retenções'!$P89)</f>
        <v/>
      </c>
      <c r="R89" s="6" t="n"/>
      <c r="S89" s="10">
        <f>IF('Retenções'!$K89="","",'Retenções'!$K89*'Retenções'!$R89)</f>
        <v/>
      </c>
      <c r="T89" s="6" t="n"/>
      <c r="U89" s="10">
        <f>IF('Retenções'!$K89="","",'Retenções'!$K89*'Retenções'!$T89)</f>
        <v/>
      </c>
      <c r="V89" s="6" t="n"/>
      <c r="W89" s="10">
        <f>IF('Retenções'!$K89="","",'Retenções'!$K89*'Retenções'!$V89)</f>
        <v/>
      </c>
      <c r="X89" s="10">
        <f>IF('Retenções'!$K89="","",SUM('Retenções'!$M89,'Retenções'!$O89,'Retenções'!$Q89,'Retenções'!$S89,'Retenções'!$U89,'Retenções'!$W89))</f>
        <v/>
      </c>
      <c r="Y89" s="11">
        <f>IF('Retenções'!$K89="","",IFERROR('Retenções'!$X89/'Retenções'!$K89,0))</f>
        <v/>
      </c>
      <c r="Z89" s="10">
        <f>IF('Retenções'!$K89="","",'Retenções'!$K89-'Retenções'!$X89)</f>
        <v/>
      </c>
      <c r="AA89" s="4" t="n"/>
      <c r="AB89" s="4" t="n"/>
      <c r="AC89" s="2" t="n"/>
      <c r="AD89" s="4" t="n"/>
      <c r="AE89" s="12">
        <f>IF('Retenções'!$A89="","",IFERROR(VLOOKUP('Retenções'!$AC89,'Retenções'!$AF$2:$AG$4,2,0),""))</f>
        <v/>
      </c>
    </row>
    <row r="90">
      <c r="A90" s="2" t="n"/>
      <c r="B90" s="36" t="n"/>
      <c r="C90" s="36" t="n"/>
      <c r="D90" s="2" t="n"/>
      <c r="E90" s="4" t="n"/>
      <c r="F90" s="4" t="n"/>
      <c r="G90" s="4" t="n"/>
      <c r="H90" s="2" t="n"/>
      <c r="I90" s="4" t="n"/>
      <c r="J90" s="2" t="n"/>
      <c r="K90" s="5" t="n"/>
      <c r="L90" s="6" t="n"/>
      <c r="M90" s="7">
        <f>IF('Retenções'!$K90="","",'Retenções'!$K90*'Retenções'!$L90)</f>
        <v/>
      </c>
      <c r="N90" s="6" t="n"/>
      <c r="O90" s="7">
        <f>IF('Retenções'!$K90="","",'Retenções'!$K90*'Retenções'!$N90)</f>
        <v/>
      </c>
      <c r="P90" s="6" t="n"/>
      <c r="Q90" s="7">
        <f>IF('Retenções'!$K90="","",'Retenções'!$K90*'Retenções'!$P90)</f>
        <v/>
      </c>
      <c r="R90" s="6" t="n"/>
      <c r="S90" s="7">
        <f>IF('Retenções'!$K90="","",'Retenções'!$K90*'Retenções'!$R90)</f>
        <v/>
      </c>
      <c r="T90" s="6" t="n"/>
      <c r="U90" s="7">
        <f>IF('Retenções'!$K90="","",'Retenções'!$K90*'Retenções'!$T90)</f>
        <v/>
      </c>
      <c r="V90" s="6" t="n"/>
      <c r="W90" s="7">
        <f>IF('Retenções'!$K90="","",'Retenções'!$K90*'Retenções'!$V90)</f>
        <v/>
      </c>
      <c r="X90" s="7">
        <f>IF('Retenções'!$K90="","",SUM('Retenções'!$M90,'Retenções'!$O90,'Retenções'!$Q90,'Retenções'!$S90,'Retenções'!$U90,'Retenções'!$W90))</f>
        <v/>
      </c>
      <c r="Y90" s="8">
        <f>IF('Retenções'!$K90="","",IFERROR('Retenções'!$X90/'Retenções'!$K90,0))</f>
        <v/>
      </c>
      <c r="Z90" s="7">
        <f>IF('Retenções'!$K90="","",'Retenções'!$K90-'Retenções'!$X90)</f>
        <v/>
      </c>
      <c r="AA90" s="4" t="n"/>
      <c r="AB90" s="4" t="n"/>
      <c r="AC90" s="2" t="n"/>
      <c r="AD90" s="4" t="n"/>
      <c r="AE90" s="9">
        <f>IF('Retenções'!$A90="","",IFERROR(VLOOKUP('Retenções'!$AC90,'Retenções'!$AF$2:$AG$4,2,0),""))</f>
        <v/>
      </c>
    </row>
    <row r="91">
      <c r="A91" s="2" t="n"/>
      <c r="B91" s="36" t="n"/>
      <c r="C91" s="36" t="n"/>
      <c r="D91" s="2" t="n"/>
      <c r="E91" s="4" t="n"/>
      <c r="F91" s="4" t="n"/>
      <c r="G91" s="4" t="n"/>
      <c r="H91" s="2" t="n"/>
      <c r="I91" s="4" t="n"/>
      <c r="J91" s="2" t="n"/>
      <c r="K91" s="5" t="n"/>
      <c r="L91" s="6" t="n"/>
      <c r="M91" s="10">
        <f>IF('Retenções'!$K91="","",'Retenções'!$K91*'Retenções'!$L91)</f>
        <v/>
      </c>
      <c r="N91" s="6" t="n"/>
      <c r="O91" s="10">
        <f>IF('Retenções'!$K91="","",'Retenções'!$K91*'Retenções'!$N91)</f>
        <v/>
      </c>
      <c r="P91" s="6" t="n"/>
      <c r="Q91" s="10">
        <f>IF('Retenções'!$K91="","",'Retenções'!$K91*'Retenções'!$P91)</f>
        <v/>
      </c>
      <c r="R91" s="6" t="n"/>
      <c r="S91" s="10">
        <f>IF('Retenções'!$K91="","",'Retenções'!$K91*'Retenções'!$R91)</f>
        <v/>
      </c>
      <c r="T91" s="6" t="n"/>
      <c r="U91" s="10">
        <f>IF('Retenções'!$K91="","",'Retenções'!$K91*'Retenções'!$T91)</f>
        <v/>
      </c>
      <c r="V91" s="6" t="n"/>
      <c r="W91" s="10">
        <f>IF('Retenções'!$K91="","",'Retenções'!$K91*'Retenções'!$V91)</f>
        <v/>
      </c>
      <c r="X91" s="10">
        <f>IF('Retenções'!$K91="","",SUM('Retenções'!$M91,'Retenções'!$O91,'Retenções'!$Q91,'Retenções'!$S91,'Retenções'!$U91,'Retenções'!$W91))</f>
        <v/>
      </c>
      <c r="Y91" s="11">
        <f>IF('Retenções'!$K91="","",IFERROR('Retenções'!$X91/'Retenções'!$K91,0))</f>
        <v/>
      </c>
      <c r="Z91" s="10">
        <f>IF('Retenções'!$K91="","",'Retenções'!$K91-'Retenções'!$X91)</f>
        <v/>
      </c>
      <c r="AA91" s="4" t="n"/>
      <c r="AB91" s="4" t="n"/>
      <c r="AC91" s="2" t="n"/>
      <c r="AD91" s="4" t="n"/>
      <c r="AE91" s="12">
        <f>IF('Retenções'!$A91="","",IFERROR(VLOOKUP('Retenções'!$AC91,'Retenções'!$AF$2:$AG$4,2,0),""))</f>
        <v/>
      </c>
    </row>
    <row r="92">
      <c r="A92" s="2" t="n"/>
      <c r="B92" s="36" t="n"/>
      <c r="C92" s="36" t="n"/>
      <c r="D92" s="2" t="n"/>
      <c r="E92" s="4" t="n"/>
      <c r="F92" s="4" t="n"/>
      <c r="G92" s="4" t="n"/>
      <c r="H92" s="2" t="n"/>
      <c r="I92" s="4" t="n"/>
      <c r="J92" s="2" t="n"/>
      <c r="K92" s="5" t="n"/>
      <c r="L92" s="6" t="n"/>
      <c r="M92" s="7">
        <f>IF('Retenções'!$K92="","",'Retenções'!$K92*'Retenções'!$L92)</f>
        <v/>
      </c>
      <c r="N92" s="6" t="n"/>
      <c r="O92" s="7">
        <f>IF('Retenções'!$K92="","",'Retenções'!$K92*'Retenções'!$N92)</f>
        <v/>
      </c>
      <c r="P92" s="6" t="n"/>
      <c r="Q92" s="7">
        <f>IF('Retenções'!$K92="","",'Retenções'!$K92*'Retenções'!$P92)</f>
        <v/>
      </c>
      <c r="R92" s="6" t="n"/>
      <c r="S92" s="7">
        <f>IF('Retenções'!$K92="","",'Retenções'!$K92*'Retenções'!$R92)</f>
        <v/>
      </c>
      <c r="T92" s="6" t="n"/>
      <c r="U92" s="7">
        <f>IF('Retenções'!$K92="","",'Retenções'!$K92*'Retenções'!$T92)</f>
        <v/>
      </c>
      <c r="V92" s="6" t="n"/>
      <c r="W92" s="7">
        <f>IF('Retenções'!$K92="","",'Retenções'!$K92*'Retenções'!$V92)</f>
        <v/>
      </c>
      <c r="X92" s="7">
        <f>IF('Retenções'!$K92="","",SUM('Retenções'!$M92,'Retenções'!$O92,'Retenções'!$Q92,'Retenções'!$S92,'Retenções'!$U92,'Retenções'!$W92))</f>
        <v/>
      </c>
      <c r="Y92" s="8">
        <f>IF('Retenções'!$K92="","",IFERROR('Retenções'!$X92/'Retenções'!$K92,0))</f>
        <v/>
      </c>
      <c r="Z92" s="7">
        <f>IF('Retenções'!$K92="","",'Retenções'!$K92-'Retenções'!$X92)</f>
        <v/>
      </c>
      <c r="AA92" s="4" t="n"/>
      <c r="AB92" s="4" t="n"/>
      <c r="AC92" s="2" t="n"/>
      <c r="AD92" s="4" t="n"/>
      <c r="AE92" s="9">
        <f>IF('Retenções'!$A92="","",IFERROR(VLOOKUP('Retenções'!$AC92,'Retenções'!$AF$2:$AG$4,2,0),""))</f>
        <v/>
      </c>
    </row>
    <row r="93">
      <c r="A93" s="2" t="n"/>
      <c r="B93" s="36" t="n"/>
      <c r="C93" s="36" t="n"/>
      <c r="D93" s="2" t="n"/>
      <c r="E93" s="4" t="n"/>
      <c r="F93" s="4" t="n"/>
      <c r="G93" s="4" t="n"/>
      <c r="H93" s="2" t="n"/>
      <c r="I93" s="4" t="n"/>
      <c r="J93" s="2" t="n"/>
      <c r="K93" s="5" t="n"/>
      <c r="L93" s="6" t="n"/>
      <c r="M93" s="10">
        <f>IF('Retenções'!$K93="","",'Retenções'!$K93*'Retenções'!$L93)</f>
        <v/>
      </c>
      <c r="N93" s="6" t="n"/>
      <c r="O93" s="10">
        <f>IF('Retenções'!$K93="","",'Retenções'!$K93*'Retenções'!$N93)</f>
        <v/>
      </c>
      <c r="P93" s="6" t="n"/>
      <c r="Q93" s="10">
        <f>IF('Retenções'!$K93="","",'Retenções'!$K93*'Retenções'!$P93)</f>
        <v/>
      </c>
      <c r="R93" s="6" t="n"/>
      <c r="S93" s="10">
        <f>IF('Retenções'!$K93="","",'Retenções'!$K93*'Retenções'!$R93)</f>
        <v/>
      </c>
      <c r="T93" s="6" t="n"/>
      <c r="U93" s="10">
        <f>IF('Retenções'!$K93="","",'Retenções'!$K93*'Retenções'!$T93)</f>
        <v/>
      </c>
      <c r="V93" s="6" t="n"/>
      <c r="W93" s="10">
        <f>IF('Retenções'!$K93="","",'Retenções'!$K93*'Retenções'!$V93)</f>
        <v/>
      </c>
      <c r="X93" s="10">
        <f>IF('Retenções'!$K93="","",SUM('Retenções'!$M93,'Retenções'!$O93,'Retenções'!$Q93,'Retenções'!$S93,'Retenções'!$U93,'Retenções'!$W93))</f>
        <v/>
      </c>
      <c r="Y93" s="11">
        <f>IF('Retenções'!$K93="","",IFERROR('Retenções'!$X93/'Retenções'!$K93,0))</f>
        <v/>
      </c>
      <c r="Z93" s="10">
        <f>IF('Retenções'!$K93="","",'Retenções'!$K93-'Retenções'!$X93)</f>
        <v/>
      </c>
      <c r="AA93" s="4" t="n"/>
      <c r="AB93" s="4" t="n"/>
      <c r="AC93" s="2" t="n"/>
      <c r="AD93" s="4" t="n"/>
      <c r="AE93" s="12">
        <f>IF('Retenções'!$A93="","",IFERROR(VLOOKUP('Retenções'!$AC93,'Retenções'!$AF$2:$AG$4,2,0),""))</f>
        <v/>
      </c>
    </row>
    <row r="94">
      <c r="A94" s="2" t="n"/>
      <c r="B94" s="36" t="n"/>
      <c r="C94" s="36" t="n"/>
      <c r="D94" s="2" t="n"/>
      <c r="E94" s="4" t="n"/>
      <c r="F94" s="4" t="n"/>
      <c r="G94" s="4" t="n"/>
      <c r="H94" s="2" t="n"/>
      <c r="I94" s="4" t="n"/>
      <c r="J94" s="2" t="n"/>
      <c r="K94" s="5" t="n"/>
      <c r="L94" s="6" t="n"/>
      <c r="M94" s="7">
        <f>IF('Retenções'!$K94="","",'Retenções'!$K94*'Retenções'!$L94)</f>
        <v/>
      </c>
      <c r="N94" s="6" t="n"/>
      <c r="O94" s="7">
        <f>IF('Retenções'!$K94="","",'Retenções'!$K94*'Retenções'!$N94)</f>
        <v/>
      </c>
      <c r="P94" s="6" t="n"/>
      <c r="Q94" s="7">
        <f>IF('Retenções'!$K94="","",'Retenções'!$K94*'Retenções'!$P94)</f>
        <v/>
      </c>
      <c r="R94" s="6" t="n"/>
      <c r="S94" s="7">
        <f>IF('Retenções'!$K94="","",'Retenções'!$K94*'Retenções'!$R94)</f>
        <v/>
      </c>
      <c r="T94" s="6" t="n"/>
      <c r="U94" s="7">
        <f>IF('Retenções'!$K94="","",'Retenções'!$K94*'Retenções'!$T94)</f>
        <v/>
      </c>
      <c r="V94" s="6" t="n"/>
      <c r="W94" s="7">
        <f>IF('Retenções'!$K94="","",'Retenções'!$K94*'Retenções'!$V94)</f>
        <v/>
      </c>
      <c r="X94" s="7">
        <f>IF('Retenções'!$K94="","",SUM('Retenções'!$M94,'Retenções'!$O94,'Retenções'!$Q94,'Retenções'!$S94,'Retenções'!$U94,'Retenções'!$W94))</f>
        <v/>
      </c>
      <c r="Y94" s="8">
        <f>IF('Retenções'!$K94="","",IFERROR('Retenções'!$X94/'Retenções'!$K94,0))</f>
        <v/>
      </c>
      <c r="Z94" s="7">
        <f>IF('Retenções'!$K94="","",'Retenções'!$K94-'Retenções'!$X94)</f>
        <v/>
      </c>
      <c r="AA94" s="4" t="n"/>
      <c r="AB94" s="4" t="n"/>
      <c r="AC94" s="2" t="n"/>
      <c r="AD94" s="4" t="n"/>
      <c r="AE94" s="9">
        <f>IF('Retenções'!$A94="","",IFERROR(VLOOKUP('Retenções'!$AC94,'Retenções'!$AF$2:$AG$4,2,0),""))</f>
        <v/>
      </c>
    </row>
    <row r="95">
      <c r="A95" s="2" t="n"/>
      <c r="B95" s="36" t="n"/>
      <c r="C95" s="36" t="n"/>
      <c r="D95" s="2" t="n"/>
      <c r="E95" s="4" t="n"/>
      <c r="F95" s="4" t="n"/>
      <c r="G95" s="4" t="n"/>
      <c r="H95" s="2" t="n"/>
      <c r="I95" s="4" t="n"/>
      <c r="J95" s="2" t="n"/>
      <c r="K95" s="5" t="n"/>
      <c r="L95" s="6" t="n"/>
      <c r="M95" s="10">
        <f>IF('Retenções'!$K95="","",'Retenções'!$K95*'Retenções'!$L95)</f>
        <v/>
      </c>
      <c r="N95" s="6" t="n"/>
      <c r="O95" s="10">
        <f>IF('Retenções'!$K95="","",'Retenções'!$K95*'Retenções'!$N95)</f>
        <v/>
      </c>
      <c r="P95" s="6" t="n"/>
      <c r="Q95" s="10">
        <f>IF('Retenções'!$K95="","",'Retenções'!$K95*'Retenções'!$P95)</f>
        <v/>
      </c>
      <c r="R95" s="6" t="n"/>
      <c r="S95" s="10">
        <f>IF('Retenções'!$K95="","",'Retenções'!$K95*'Retenções'!$R95)</f>
        <v/>
      </c>
      <c r="T95" s="6" t="n"/>
      <c r="U95" s="10">
        <f>IF('Retenções'!$K95="","",'Retenções'!$K95*'Retenções'!$T95)</f>
        <v/>
      </c>
      <c r="V95" s="6" t="n"/>
      <c r="W95" s="10">
        <f>IF('Retenções'!$K95="","",'Retenções'!$K95*'Retenções'!$V95)</f>
        <v/>
      </c>
      <c r="X95" s="10">
        <f>IF('Retenções'!$K95="","",SUM('Retenções'!$M95,'Retenções'!$O95,'Retenções'!$Q95,'Retenções'!$S95,'Retenções'!$U95,'Retenções'!$W95))</f>
        <v/>
      </c>
      <c r="Y95" s="11">
        <f>IF('Retenções'!$K95="","",IFERROR('Retenções'!$X95/'Retenções'!$K95,0))</f>
        <v/>
      </c>
      <c r="Z95" s="10">
        <f>IF('Retenções'!$K95="","",'Retenções'!$K95-'Retenções'!$X95)</f>
        <v/>
      </c>
      <c r="AA95" s="4" t="n"/>
      <c r="AB95" s="4" t="n"/>
      <c r="AC95" s="2" t="n"/>
      <c r="AD95" s="4" t="n"/>
      <c r="AE95" s="12">
        <f>IF('Retenções'!$A95="","",IFERROR(VLOOKUP('Retenções'!$AC95,'Retenções'!$AF$2:$AG$4,2,0),""))</f>
        <v/>
      </c>
    </row>
    <row r="96">
      <c r="A96" s="2" t="n"/>
      <c r="B96" s="36" t="n"/>
      <c r="C96" s="36" t="n"/>
      <c r="D96" s="2" t="n"/>
      <c r="E96" s="4" t="n"/>
      <c r="F96" s="4" t="n"/>
      <c r="G96" s="4" t="n"/>
      <c r="H96" s="2" t="n"/>
      <c r="I96" s="4" t="n"/>
      <c r="J96" s="2" t="n"/>
      <c r="K96" s="5" t="n"/>
      <c r="L96" s="6" t="n"/>
      <c r="M96" s="7">
        <f>IF('Retenções'!$K96="","",'Retenções'!$K96*'Retenções'!$L96)</f>
        <v/>
      </c>
      <c r="N96" s="6" t="n"/>
      <c r="O96" s="7">
        <f>IF('Retenções'!$K96="","",'Retenções'!$K96*'Retenções'!$N96)</f>
        <v/>
      </c>
      <c r="P96" s="6" t="n"/>
      <c r="Q96" s="7">
        <f>IF('Retenções'!$K96="","",'Retenções'!$K96*'Retenções'!$P96)</f>
        <v/>
      </c>
      <c r="R96" s="6" t="n"/>
      <c r="S96" s="7">
        <f>IF('Retenções'!$K96="","",'Retenções'!$K96*'Retenções'!$R96)</f>
        <v/>
      </c>
      <c r="T96" s="6" t="n"/>
      <c r="U96" s="7">
        <f>IF('Retenções'!$K96="","",'Retenções'!$K96*'Retenções'!$T96)</f>
        <v/>
      </c>
      <c r="V96" s="6" t="n"/>
      <c r="W96" s="7">
        <f>IF('Retenções'!$K96="","",'Retenções'!$K96*'Retenções'!$V96)</f>
        <v/>
      </c>
      <c r="X96" s="7">
        <f>IF('Retenções'!$K96="","",SUM('Retenções'!$M96,'Retenções'!$O96,'Retenções'!$Q96,'Retenções'!$S96,'Retenções'!$U96,'Retenções'!$W96))</f>
        <v/>
      </c>
      <c r="Y96" s="8">
        <f>IF('Retenções'!$K96="","",IFERROR('Retenções'!$X96/'Retenções'!$K96,0))</f>
        <v/>
      </c>
      <c r="Z96" s="7">
        <f>IF('Retenções'!$K96="","",'Retenções'!$K96-'Retenções'!$X96)</f>
        <v/>
      </c>
      <c r="AA96" s="4" t="n"/>
      <c r="AB96" s="4" t="n"/>
      <c r="AC96" s="2" t="n"/>
      <c r="AD96" s="4" t="n"/>
      <c r="AE96" s="9">
        <f>IF('Retenções'!$A96="","",IFERROR(VLOOKUP('Retenções'!$AC96,'Retenções'!$AF$2:$AG$4,2,0),""))</f>
        <v/>
      </c>
    </row>
    <row r="97">
      <c r="A97" s="2" t="n"/>
      <c r="B97" s="36" t="n"/>
      <c r="C97" s="36" t="n"/>
      <c r="D97" s="2" t="n"/>
      <c r="E97" s="4" t="n"/>
      <c r="F97" s="4" t="n"/>
      <c r="G97" s="4" t="n"/>
      <c r="H97" s="2" t="n"/>
      <c r="I97" s="4" t="n"/>
      <c r="J97" s="2" t="n"/>
      <c r="K97" s="5" t="n"/>
      <c r="L97" s="6" t="n"/>
      <c r="M97" s="10">
        <f>IF('Retenções'!$K97="","",'Retenções'!$K97*'Retenções'!$L97)</f>
        <v/>
      </c>
      <c r="N97" s="6" t="n"/>
      <c r="O97" s="10">
        <f>IF('Retenções'!$K97="","",'Retenções'!$K97*'Retenções'!$N97)</f>
        <v/>
      </c>
      <c r="P97" s="6" t="n"/>
      <c r="Q97" s="10">
        <f>IF('Retenções'!$K97="","",'Retenções'!$K97*'Retenções'!$P97)</f>
        <v/>
      </c>
      <c r="R97" s="6" t="n"/>
      <c r="S97" s="10">
        <f>IF('Retenções'!$K97="","",'Retenções'!$K97*'Retenções'!$R97)</f>
        <v/>
      </c>
      <c r="T97" s="6" t="n"/>
      <c r="U97" s="10">
        <f>IF('Retenções'!$K97="","",'Retenções'!$K97*'Retenções'!$T97)</f>
        <v/>
      </c>
      <c r="V97" s="6" t="n"/>
      <c r="W97" s="10">
        <f>IF('Retenções'!$K97="","",'Retenções'!$K97*'Retenções'!$V97)</f>
        <v/>
      </c>
      <c r="X97" s="10">
        <f>IF('Retenções'!$K97="","",SUM('Retenções'!$M97,'Retenções'!$O97,'Retenções'!$Q97,'Retenções'!$S97,'Retenções'!$U97,'Retenções'!$W97))</f>
        <v/>
      </c>
      <c r="Y97" s="11">
        <f>IF('Retenções'!$K97="","",IFERROR('Retenções'!$X97/'Retenções'!$K97,0))</f>
        <v/>
      </c>
      <c r="Z97" s="10">
        <f>IF('Retenções'!$K97="","",'Retenções'!$K97-'Retenções'!$X97)</f>
        <v/>
      </c>
      <c r="AA97" s="4" t="n"/>
      <c r="AB97" s="4" t="n"/>
      <c r="AC97" s="2" t="n"/>
      <c r="AD97" s="4" t="n"/>
      <c r="AE97" s="12">
        <f>IF('Retenções'!$A97="","",IFERROR(VLOOKUP('Retenções'!$AC97,'Retenções'!$AF$2:$AG$4,2,0),""))</f>
        <v/>
      </c>
    </row>
    <row r="98">
      <c r="A98" s="2" t="n"/>
      <c r="B98" s="36" t="n"/>
      <c r="C98" s="36" t="n"/>
      <c r="D98" s="2" t="n"/>
      <c r="E98" s="4" t="n"/>
      <c r="F98" s="4" t="n"/>
      <c r="G98" s="4" t="n"/>
      <c r="H98" s="2" t="n"/>
      <c r="I98" s="4" t="n"/>
      <c r="J98" s="2" t="n"/>
      <c r="K98" s="5" t="n"/>
      <c r="L98" s="6" t="n"/>
      <c r="M98" s="7">
        <f>IF('Retenções'!$K98="","",'Retenções'!$K98*'Retenções'!$L98)</f>
        <v/>
      </c>
      <c r="N98" s="6" t="n"/>
      <c r="O98" s="7">
        <f>IF('Retenções'!$K98="","",'Retenções'!$K98*'Retenções'!$N98)</f>
        <v/>
      </c>
      <c r="P98" s="6" t="n"/>
      <c r="Q98" s="7">
        <f>IF('Retenções'!$K98="","",'Retenções'!$K98*'Retenções'!$P98)</f>
        <v/>
      </c>
      <c r="R98" s="6" t="n"/>
      <c r="S98" s="7">
        <f>IF('Retenções'!$K98="","",'Retenções'!$K98*'Retenções'!$R98)</f>
        <v/>
      </c>
      <c r="T98" s="6" t="n"/>
      <c r="U98" s="7">
        <f>IF('Retenções'!$K98="","",'Retenções'!$K98*'Retenções'!$T98)</f>
        <v/>
      </c>
      <c r="V98" s="6" t="n"/>
      <c r="W98" s="7">
        <f>IF('Retenções'!$K98="","",'Retenções'!$K98*'Retenções'!$V98)</f>
        <v/>
      </c>
      <c r="X98" s="7">
        <f>IF('Retenções'!$K98="","",SUM('Retenções'!$M98,'Retenções'!$O98,'Retenções'!$Q98,'Retenções'!$S98,'Retenções'!$U98,'Retenções'!$W98))</f>
        <v/>
      </c>
      <c r="Y98" s="8">
        <f>IF('Retenções'!$K98="","",IFERROR('Retenções'!$X98/'Retenções'!$K98,0))</f>
        <v/>
      </c>
      <c r="Z98" s="7">
        <f>IF('Retenções'!$K98="","",'Retenções'!$K98-'Retenções'!$X98)</f>
        <v/>
      </c>
      <c r="AA98" s="4" t="n"/>
      <c r="AB98" s="4" t="n"/>
      <c r="AC98" s="2" t="n"/>
      <c r="AD98" s="4" t="n"/>
      <c r="AE98" s="9">
        <f>IF('Retenções'!$A98="","",IFERROR(VLOOKUP('Retenções'!$AC98,'Retenções'!$AF$2:$AG$4,2,0),""))</f>
        <v/>
      </c>
    </row>
    <row r="99">
      <c r="A99" s="2" t="n"/>
      <c r="B99" s="36" t="n"/>
      <c r="C99" s="36" t="n"/>
      <c r="D99" s="2" t="n"/>
      <c r="E99" s="4" t="n"/>
      <c r="F99" s="4" t="n"/>
      <c r="G99" s="4" t="n"/>
      <c r="H99" s="2" t="n"/>
      <c r="I99" s="4" t="n"/>
      <c r="J99" s="2" t="n"/>
      <c r="K99" s="5" t="n"/>
      <c r="L99" s="6" t="n"/>
      <c r="M99" s="10">
        <f>IF('Retenções'!$K99="","",'Retenções'!$K99*'Retenções'!$L99)</f>
        <v/>
      </c>
      <c r="N99" s="6" t="n"/>
      <c r="O99" s="10">
        <f>IF('Retenções'!$K99="","",'Retenções'!$K99*'Retenções'!$N99)</f>
        <v/>
      </c>
      <c r="P99" s="6" t="n"/>
      <c r="Q99" s="10">
        <f>IF('Retenções'!$K99="","",'Retenções'!$K99*'Retenções'!$P99)</f>
        <v/>
      </c>
      <c r="R99" s="6" t="n"/>
      <c r="S99" s="10">
        <f>IF('Retenções'!$K99="","",'Retenções'!$K99*'Retenções'!$R99)</f>
        <v/>
      </c>
      <c r="T99" s="6" t="n"/>
      <c r="U99" s="10">
        <f>IF('Retenções'!$K99="","",'Retenções'!$K99*'Retenções'!$T99)</f>
        <v/>
      </c>
      <c r="V99" s="6" t="n"/>
      <c r="W99" s="10">
        <f>IF('Retenções'!$K99="","",'Retenções'!$K99*'Retenções'!$V99)</f>
        <v/>
      </c>
      <c r="X99" s="10">
        <f>IF('Retenções'!$K99="","",SUM('Retenções'!$M99,'Retenções'!$O99,'Retenções'!$Q99,'Retenções'!$S99,'Retenções'!$U99,'Retenções'!$W99))</f>
        <v/>
      </c>
      <c r="Y99" s="11">
        <f>IF('Retenções'!$K99="","",IFERROR('Retenções'!$X99/'Retenções'!$K99,0))</f>
        <v/>
      </c>
      <c r="Z99" s="10">
        <f>IF('Retenções'!$K99="","",'Retenções'!$K99-'Retenções'!$X99)</f>
        <v/>
      </c>
      <c r="AA99" s="4" t="n"/>
      <c r="AB99" s="4" t="n"/>
      <c r="AC99" s="2" t="n"/>
      <c r="AD99" s="4" t="n"/>
      <c r="AE99" s="12">
        <f>IF('Retenções'!$A99="","",IFERROR(VLOOKUP('Retenções'!$AC99,'Retenções'!$AF$2:$AG$4,2,0),""))</f>
        <v/>
      </c>
    </row>
    <row r="100">
      <c r="A100" s="2" t="n"/>
      <c r="B100" s="36" t="n"/>
      <c r="C100" s="36" t="n"/>
      <c r="D100" s="2" t="n"/>
      <c r="E100" s="4" t="n"/>
      <c r="F100" s="4" t="n"/>
      <c r="G100" s="4" t="n"/>
      <c r="H100" s="2" t="n"/>
      <c r="I100" s="4" t="n"/>
      <c r="J100" s="2" t="n"/>
      <c r="K100" s="5" t="n"/>
      <c r="L100" s="6" t="n"/>
      <c r="M100" s="7">
        <f>IF('Retenções'!$K100="","",'Retenções'!$K100*'Retenções'!$L100)</f>
        <v/>
      </c>
      <c r="N100" s="6" t="n"/>
      <c r="O100" s="7">
        <f>IF('Retenções'!$K100="","",'Retenções'!$K100*'Retenções'!$N100)</f>
        <v/>
      </c>
      <c r="P100" s="6" t="n"/>
      <c r="Q100" s="7">
        <f>IF('Retenções'!$K100="","",'Retenções'!$K100*'Retenções'!$P100)</f>
        <v/>
      </c>
      <c r="R100" s="6" t="n"/>
      <c r="S100" s="7">
        <f>IF('Retenções'!$K100="","",'Retenções'!$K100*'Retenções'!$R100)</f>
        <v/>
      </c>
      <c r="T100" s="6" t="n"/>
      <c r="U100" s="7">
        <f>IF('Retenções'!$K100="","",'Retenções'!$K100*'Retenções'!$T100)</f>
        <v/>
      </c>
      <c r="V100" s="6" t="n"/>
      <c r="W100" s="7">
        <f>IF('Retenções'!$K100="","",'Retenções'!$K100*'Retenções'!$V100)</f>
        <v/>
      </c>
      <c r="X100" s="7">
        <f>IF('Retenções'!$K100="","",SUM('Retenções'!$M100,'Retenções'!$O100,'Retenções'!$Q100,'Retenções'!$S100,'Retenções'!$U100,'Retenções'!$W100))</f>
        <v/>
      </c>
      <c r="Y100" s="8">
        <f>IF('Retenções'!$K100="","",IFERROR('Retenções'!$X100/'Retenções'!$K100,0))</f>
        <v/>
      </c>
      <c r="Z100" s="7">
        <f>IF('Retenções'!$K100="","",'Retenções'!$K100-'Retenções'!$X100)</f>
        <v/>
      </c>
      <c r="AA100" s="4" t="n"/>
      <c r="AB100" s="4" t="n"/>
      <c r="AC100" s="2" t="n"/>
      <c r="AD100" s="4" t="n"/>
      <c r="AE100" s="9">
        <f>IF('Retenções'!$A100="","",IFERROR(VLOOKUP('Retenções'!$AC100,'Retenções'!$AF$2:$AG$4,2,0),""))</f>
        <v/>
      </c>
    </row>
    <row r="101">
      <c r="A101" s="2" t="n"/>
      <c r="B101" s="36" t="n"/>
      <c r="C101" s="36" t="n"/>
      <c r="D101" s="2" t="n"/>
      <c r="E101" s="4" t="n"/>
      <c r="F101" s="4" t="n"/>
      <c r="G101" s="4" t="n"/>
      <c r="H101" s="2" t="n"/>
      <c r="I101" s="4" t="n"/>
      <c r="J101" s="2" t="n"/>
      <c r="K101" s="5" t="n"/>
      <c r="L101" s="6" t="n"/>
      <c r="M101" s="10">
        <f>IF('Retenções'!$K101="","",'Retenções'!$K101*'Retenções'!$L101)</f>
        <v/>
      </c>
      <c r="N101" s="6" t="n"/>
      <c r="O101" s="10">
        <f>IF('Retenções'!$K101="","",'Retenções'!$K101*'Retenções'!$N101)</f>
        <v/>
      </c>
      <c r="P101" s="6" t="n"/>
      <c r="Q101" s="10">
        <f>IF('Retenções'!$K101="","",'Retenções'!$K101*'Retenções'!$P101)</f>
        <v/>
      </c>
      <c r="R101" s="6" t="n"/>
      <c r="S101" s="10">
        <f>IF('Retenções'!$K101="","",'Retenções'!$K101*'Retenções'!$R101)</f>
        <v/>
      </c>
      <c r="T101" s="6" t="n"/>
      <c r="U101" s="10">
        <f>IF('Retenções'!$K101="","",'Retenções'!$K101*'Retenções'!$T101)</f>
        <v/>
      </c>
      <c r="V101" s="6" t="n"/>
      <c r="W101" s="10">
        <f>IF('Retenções'!$K101="","",'Retenções'!$K101*'Retenções'!$V101)</f>
        <v/>
      </c>
      <c r="X101" s="10">
        <f>IF('Retenções'!$K101="","",SUM('Retenções'!$M101,'Retenções'!$O101,'Retenções'!$Q101,'Retenções'!$S101,'Retenções'!$U101,'Retenções'!$W101))</f>
        <v/>
      </c>
      <c r="Y101" s="11">
        <f>IF('Retenções'!$K101="","",IFERROR('Retenções'!$X101/'Retenções'!$K101,0))</f>
        <v/>
      </c>
      <c r="Z101" s="10">
        <f>IF('Retenções'!$K101="","",'Retenções'!$K101-'Retenções'!$X101)</f>
        <v/>
      </c>
      <c r="AA101" s="4" t="n"/>
      <c r="AB101" s="4" t="n"/>
      <c r="AC101" s="2" t="n"/>
      <c r="AD101" s="4" t="n"/>
      <c r="AE101" s="12">
        <f>IF('Retenções'!$A101="","",IFERROR(VLOOKUP('Retenções'!$AC101,'Retenções'!$AF$2:$AG$4,2,0),""))</f>
        <v/>
      </c>
    </row>
  </sheetData>
  <autoFilter ref="A1:AE101"/>
  <conditionalFormatting sqref="AC2:AC101">
    <cfRule type="expression" priority="1" dxfId="0" stopIfTrue="1">
      <formula>$AC2="Pendente"</formula>
    </cfRule>
    <cfRule type="expression" priority="2" dxfId="1" stopIfTrue="1">
      <formula>OR($AC2="Conferido",$AC2="Recolhido")</formula>
    </cfRule>
  </conditionalFormatting>
  <conditionalFormatting sqref="X2:X101">
    <cfRule type="cellIs" priority="3" operator="greaterThan" dxfId="2">
      <formula>0</formula>
    </cfRule>
  </conditionalFormatting>
  <conditionalFormatting sqref="Z2:Z101">
    <cfRule type="cellIs" priority="4" operator="greaterThan" dxfId="2">
      <formula>0</formula>
    </cfRule>
  </conditionalFormatting>
  <dataValidations count="3">
    <dataValidation sqref="H2:H101" showErrorMessage="1" showInputMessage="1" allowBlank="1" type="list">
      <formula1>"PJ,PF"</formula1>
    </dataValidation>
    <dataValidation sqref="J2:J101" showErrorMessage="1" showInputMessage="1" allowBlank="1" type="list">
      <formula1>"Simples Nacional,Lucro Presumido,Lucro Real,MEI"</formula1>
    </dataValidation>
    <dataValidation sqref="AC2:AC101" showErrorMessage="1" showInputMessage="1" allowBlank="1" type="list">
      <formula1>"Pendente,Conferido,Recolhido"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34155"/>
    <outlinePr summaryBelow="1" summaryRight="1"/>
    <pageSetUpPr/>
  </sheetPr>
  <dimension ref="A1:N1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18" customWidth="1" min="4" max="4"/>
    <col width="17" customWidth="1" min="5" max="5"/>
    <col width="4" customWidth="1" min="6" max="6"/>
    <col width="24" customWidth="1" min="7" max="7"/>
    <col width="16" customWidth="1" min="8" max="8"/>
    <col width="17" customWidth="1" min="9" max="9"/>
    <col width="4" customWidth="1" min="10" max="10"/>
    <col width="4" customWidth="1" min="11" max="11"/>
    <col width="4" customWidth="1" min="12" max="12"/>
    <col width="18" customWidth="1" min="13" max="13"/>
    <col width="17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</cols>
  <sheetData>
    <row r="1" ht="30" customHeight="1">
      <c r="A1" s="13" t="inlineStr">
        <is>
          <t>Resumo de Retenções | visão rápida para agir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/>
    <row r="3">
      <c r="A3" s="14" t="inlineStr">
        <is>
          <t>Indicador</t>
        </is>
      </c>
      <c r="B3" s="14" t="inlineStr">
        <is>
          <t>Valor</t>
        </is>
      </c>
      <c r="D3" s="14" t="inlineStr">
        <is>
          <t>Status</t>
        </is>
      </c>
      <c r="E3" s="14" t="inlineStr">
        <is>
          <t>Quantidade</t>
        </is>
      </c>
      <c r="G3" s="14" t="inlineStr">
        <is>
          <t>Regime Tributário</t>
        </is>
      </c>
      <c r="H3" s="14" t="inlineStr">
        <is>
          <t>Notas</t>
        </is>
      </c>
      <c r="I3" s="14" t="inlineStr">
        <is>
          <t>Valor bruto</t>
        </is>
      </c>
      <c r="M3" s="14" t="inlineStr">
        <is>
          <t>Data de pagamento</t>
        </is>
      </c>
      <c r="N3" s="14" t="inlineStr">
        <is>
          <t>Total retido</t>
        </is>
      </c>
    </row>
    <row r="4">
      <c r="A4" s="15" t="inlineStr">
        <is>
          <t>Total de notas</t>
        </is>
      </c>
      <c r="B4" s="16">
        <f>COUNTA('Retenções'!$D$2:$D$101)</f>
        <v/>
      </c>
      <c r="D4" s="9" t="inlineStr">
        <is>
          <t>Pendente</t>
        </is>
      </c>
      <c r="E4" s="9">
        <f>COUNTIF('Retenções'!$AC$2:$AC$101,'Resumo'!$D$4)</f>
        <v/>
      </c>
      <c r="G4" s="17" t="inlineStr">
        <is>
          <t>Simples Nacional</t>
        </is>
      </c>
      <c r="H4" s="18">
        <f>COUNTIF('Retenções'!$J$2:$J$101,'Resumo'!$G$4)</f>
        <v/>
      </c>
      <c r="I4" s="7">
        <f>SUMIF('Retenções'!$J$2:$J$101,'Resumo'!$G$4,'Retenções'!$K$2:$K$101)</f>
        <v/>
      </c>
      <c r="M4" s="37">
        <f>IF('Retenções'!$C2="","",'Retenções'!$C2)</f>
        <v/>
      </c>
      <c r="N4" s="7">
        <f>IF('Retenções'!$C2="","",'Retenções'!$X2)</f>
        <v/>
      </c>
    </row>
    <row r="5">
      <c r="A5" s="20" t="inlineStr">
        <is>
          <t>Valor bruto total</t>
        </is>
      </c>
      <c r="B5" s="10">
        <f>SUM('Retenções'!$K$2:$K$101)</f>
        <v/>
      </c>
      <c r="D5" s="12" t="inlineStr">
        <is>
          <t>Conferido</t>
        </is>
      </c>
      <c r="E5" s="12">
        <f>COUNTIF('Retenções'!$AC$2:$AC$101,'Resumo'!$D$5)</f>
        <v/>
      </c>
      <c r="G5" s="21" t="inlineStr">
        <is>
          <t>Lucro Presumido</t>
        </is>
      </c>
      <c r="H5" s="22">
        <f>COUNTIF('Retenções'!$J$2:$J$101,'Resumo'!$G$5)</f>
        <v/>
      </c>
      <c r="I5" s="10">
        <f>SUMIF('Retenções'!$J$2:$J$101,'Resumo'!$G$5,'Retenções'!$K$2:$K$101)</f>
        <v/>
      </c>
      <c r="M5" s="38">
        <f>IF('Retenções'!$C3="","",'Retenções'!$C3)</f>
        <v/>
      </c>
      <c r="N5" s="10">
        <f>IF('Retenções'!$C3="","",'Retenções'!$X3)</f>
        <v/>
      </c>
    </row>
    <row r="6">
      <c r="A6" s="15" t="inlineStr">
        <is>
          <t>Total IRRF</t>
        </is>
      </c>
      <c r="B6" s="7">
        <f>SUM('Retenções'!$M$2:$M$101)</f>
        <v/>
      </c>
      <c r="D6" s="9" t="inlineStr">
        <is>
          <t>Recolhido</t>
        </is>
      </c>
      <c r="E6" s="9">
        <f>COUNTIF('Retenções'!$AC$2:$AC$101,'Resumo'!$D$6)</f>
        <v/>
      </c>
      <c r="G6" s="17" t="inlineStr">
        <is>
          <t>Lucro Real</t>
        </is>
      </c>
      <c r="H6" s="18">
        <f>COUNTIF('Retenções'!$J$2:$J$101,'Resumo'!$G$6)</f>
        <v/>
      </c>
      <c r="I6" s="7">
        <f>SUMIF('Retenções'!$J$2:$J$101,'Resumo'!$G$6,'Retenções'!$K$2:$K$101)</f>
        <v/>
      </c>
      <c r="M6" s="37">
        <f>IF('Retenções'!$C4="","",'Retenções'!$C4)</f>
        <v/>
      </c>
      <c r="N6" s="7">
        <f>IF('Retenções'!$C4="","",'Retenções'!$X4)</f>
        <v/>
      </c>
    </row>
    <row r="7">
      <c r="A7" s="20" t="inlineStr">
        <is>
          <t>Total INSS</t>
        </is>
      </c>
      <c r="B7" s="10">
        <f>SUM('Retenções'!$O$2:$O$101)</f>
        <v/>
      </c>
      <c r="G7" s="21" t="inlineStr">
        <is>
          <t>MEI</t>
        </is>
      </c>
      <c r="H7" s="22">
        <f>COUNTIF('Retenções'!$J$2:$J$101,'Resumo'!$G$7)</f>
        <v/>
      </c>
      <c r="I7" s="10">
        <f>SUMIF('Retenções'!$J$2:$J$101,'Resumo'!$G$7,'Retenções'!$K$2:$K$101)</f>
        <v/>
      </c>
      <c r="M7" s="38">
        <f>IF('Retenções'!$C5="","",'Retenções'!$C5)</f>
        <v/>
      </c>
      <c r="N7" s="10">
        <f>IF('Retenções'!$C5="","",'Retenções'!$X5)</f>
        <v/>
      </c>
    </row>
    <row r="8">
      <c r="A8" s="15" t="inlineStr">
        <is>
          <t>Total ISS</t>
        </is>
      </c>
      <c r="B8" s="7">
        <f>SUM('Retenções'!$Q$2:$Q$101)</f>
        <v/>
      </c>
      <c r="M8" s="37">
        <f>IF('Retenções'!$C6="","",'Retenções'!$C6)</f>
        <v/>
      </c>
      <c r="N8" s="7">
        <f>IF('Retenções'!$C6="","",'Retenções'!$X6)</f>
        <v/>
      </c>
    </row>
    <row r="9">
      <c r="A9" s="20" t="inlineStr">
        <is>
          <t>Total PIS</t>
        </is>
      </c>
      <c r="B9" s="10">
        <f>SUM('Retenções'!$S$2:$S$101)</f>
        <v/>
      </c>
      <c r="D9" s="14" t="inlineStr">
        <is>
          <t>Tributo</t>
        </is>
      </c>
      <c r="E9" s="14" t="inlineStr">
        <is>
          <t>Total retido</t>
        </is>
      </c>
      <c r="M9" s="38">
        <f>IF('Retenções'!$C7="","",'Retenções'!$C7)</f>
        <v/>
      </c>
      <c r="N9" s="10">
        <f>IF('Retenções'!$C7="","",'Retenções'!$X7)</f>
        <v/>
      </c>
    </row>
    <row r="10">
      <c r="A10" s="15" t="inlineStr">
        <is>
          <t>Total COFINS</t>
        </is>
      </c>
      <c r="B10" s="7">
        <f>SUM('Retenções'!$U$2:$U$101)</f>
        <v/>
      </c>
      <c r="D10" s="17" t="inlineStr">
        <is>
          <t>IRRF</t>
        </is>
      </c>
      <c r="E10" s="7">
        <f>SUM('Retenções'!$M$2:$M$101)</f>
        <v/>
      </c>
      <c r="G10" s="14" t="inlineStr">
        <is>
          <t>Prestador</t>
        </is>
      </c>
      <c r="H10" s="14" t="inlineStr">
        <is>
          <t>Total retido</t>
        </is>
      </c>
      <c r="M10" s="37">
        <f>IF('Retenções'!$C8="","",'Retenções'!$C8)</f>
        <v/>
      </c>
      <c r="N10" s="7">
        <f>IF('Retenções'!$C8="","",'Retenções'!$X8)</f>
        <v/>
      </c>
    </row>
    <row r="11">
      <c r="A11" s="20" t="inlineStr">
        <is>
          <t>Total CSLL</t>
        </is>
      </c>
      <c r="B11" s="10">
        <f>SUM('Retenções'!$W$2:$W$101)</f>
        <v/>
      </c>
      <c r="D11" s="21" t="inlineStr">
        <is>
          <t>INSS</t>
        </is>
      </c>
      <c r="E11" s="10">
        <f>SUM('Retenções'!$O$2:$O$101)</f>
        <v/>
      </c>
      <c r="G11" s="17">
        <f>IF('Retenções'!$A2="","",IFERROR(VLOOKUP('Retenções'!$A2,'Retenções'!$A$2:$F$101,6,0),""))</f>
        <v/>
      </c>
      <c r="H11" s="7">
        <f>IF('Resumo'!$G11="","",SUMIF('Retenções'!$F$2:$F$101,'Resumo'!$G11,'Retenções'!$X$2:$X$101))</f>
        <v/>
      </c>
      <c r="M11" s="38">
        <f>IF('Retenções'!$C9="","",'Retenções'!$C9)</f>
        <v/>
      </c>
      <c r="N11" s="10">
        <f>IF('Retenções'!$C9="","",'Retenções'!$X9)</f>
        <v/>
      </c>
    </row>
    <row r="12">
      <c r="A12" s="15" t="inlineStr">
        <is>
          <t>Total retido</t>
        </is>
      </c>
      <c r="B12" s="7">
        <f>SUM('Retenções'!$X$2:$X$101)</f>
        <v/>
      </c>
      <c r="D12" s="17" t="inlineStr">
        <is>
          <t>ISS</t>
        </is>
      </c>
      <c r="E12" s="7">
        <f>SUM('Retenções'!$Q$2:$Q$101)</f>
        <v/>
      </c>
      <c r="G12" s="21">
        <f>IF('Retenções'!$A3="","",IFERROR(VLOOKUP('Retenções'!$A3,'Retenções'!$A$2:$F$101,6,0),""))</f>
        <v/>
      </c>
      <c r="H12" s="10">
        <f>IF('Resumo'!$G12="","",SUMIF('Retenções'!$F$2:$F$101,'Resumo'!$G12,'Retenções'!$X$2:$X$101))</f>
        <v/>
      </c>
      <c r="M12" s="37">
        <f>IF('Retenções'!$C10="","",'Retenções'!$C10)</f>
        <v/>
      </c>
      <c r="N12" s="7">
        <f>IF('Retenções'!$C10="","",'Retenções'!$X10)</f>
        <v/>
      </c>
    </row>
    <row r="13">
      <c r="A13" s="20" t="inlineStr">
        <is>
          <t>Valor líquido pago</t>
        </is>
      </c>
      <c r="B13" s="10">
        <f>SUM('Retenções'!$Z$2:$Z$101)</f>
        <v/>
      </c>
      <c r="D13" s="21" t="inlineStr">
        <is>
          <t>PIS</t>
        </is>
      </c>
      <c r="E13" s="10">
        <f>SUM('Retenções'!$S$2:$S$101)</f>
        <v/>
      </c>
      <c r="G13" s="17">
        <f>IF('Retenções'!$A4="","",IFERROR(VLOOKUP('Retenções'!$A4,'Retenções'!$A$2:$F$101,6,0),""))</f>
        <v/>
      </c>
      <c r="H13" s="7">
        <f>IF('Resumo'!$G13="","",SUMIF('Retenções'!$F$2:$F$101,'Resumo'!$G13,'Retenções'!$X$2:$X$101))</f>
        <v/>
      </c>
      <c r="M13" s="38">
        <f>IF('Retenções'!$C11="","",'Retenções'!$C11)</f>
        <v/>
      </c>
      <c r="N13" s="10">
        <f>IF('Retenções'!$C11="","",'Retenções'!$X11)</f>
        <v/>
      </c>
    </row>
    <row r="14">
      <c r="A14" s="15" t="inlineStr">
        <is>
          <t>Retenção média por nota</t>
        </is>
      </c>
      <c r="B14" s="7">
        <f>IFERROR(AVERAGE('Retenções'!$X$2:$X$101),0)</f>
        <v/>
      </c>
      <c r="D14" s="17" t="inlineStr">
        <is>
          <t>COFINS</t>
        </is>
      </c>
      <c r="E14" s="7">
        <f>SUM('Retenções'!$U$2:$U$101)</f>
        <v/>
      </c>
      <c r="G14" s="21">
        <f>IF('Retenções'!$A5="","",IFERROR(VLOOKUP('Retenções'!$A5,'Retenções'!$A$2:$F$101,6,0),""))</f>
        <v/>
      </c>
      <c r="H14" s="10">
        <f>IF('Resumo'!$G14="","",SUMIF('Retenções'!$F$2:$F$101,'Resumo'!$G14,'Retenções'!$X$2:$X$101))</f>
        <v/>
      </c>
      <c r="M14" s="37">
        <f>IF('Retenções'!$C12="","",'Retenções'!$C12)</f>
        <v/>
      </c>
      <c r="N14" s="7">
        <f>IF('Retenções'!$C12="","",'Retenções'!$X12)</f>
        <v/>
      </c>
    </row>
    <row r="15">
      <c r="A15" s="20" t="inlineStr">
        <is>
          <t>Notas pendentes</t>
        </is>
      </c>
      <c r="B15" s="24">
        <f>COUNTIF('Retenções'!$AC$2:$AC$101,'Resumo'!$D$4)</f>
        <v/>
      </c>
      <c r="D15" s="21" t="inlineStr">
        <is>
          <t>CSLL</t>
        </is>
      </c>
      <c r="E15" s="10">
        <f>SUM('Retenções'!$W$2:$W$101)</f>
        <v/>
      </c>
      <c r="G15" s="17">
        <f>IF('Retenções'!$A6="","",IFERROR(VLOOKUP('Retenções'!$A6,'Retenções'!$A$2:$F$101,6,0),""))</f>
        <v/>
      </c>
      <c r="H15" s="7">
        <f>IF('Resumo'!$G15="","",SUMIF('Retenções'!$F$2:$F$101,'Resumo'!$G15,'Retenções'!$X$2:$X$101))</f>
        <v/>
      </c>
      <c r="M15" s="38">
        <f>IF('Retenções'!$C13="","",'Retenções'!$C13)</f>
        <v/>
      </c>
      <c r="N15" s="10">
        <f>IF('Retenções'!$C13="","",'Retenções'!$X13)</f>
        <v/>
      </c>
    </row>
    <row r="16">
      <c r="A16" s="15" t="inlineStr">
        <is>
          <t>Percentual médio retido</t>
        </is>
      </c>
      <c r="B16" s="8">
        <f>IFERROR('Resumo'!$B$12/'Resumo'!$B$5,0)</f>
        <v/>
      </c>
      <c r="G16" s="21">
        <f>IF('Retenções'!$A7="","",IFERROR(VLOOKUP('Retenções'!$A7,'Retenções'!$A$2:$F$101,6,0),""))</f>
        <v/>
      </c>
      <c r="H16" s="10">
        <f>IF('Resumo'!$G16="","",SUMIF('Retenções'!$F$2:$F$101,'Resumo'!$G16,'Retenções'!$X$2:$X$101))</f>
        <v/>
      </c>
      <c r="M16" s="37">
        <f>IF('Retenções'!$C14="","",'Retenções'!$C14)</f>
        <v/>
      </c>
      <c r="N16" s="7">
        <f>IF('Retenções'!$C14="","",'Retenções'!$X14)</f>
        <v/>
      </c>
    </row>
    <row r="17">
      <c r="G17" s="17">
        <f>IF('Retenções'!$A8="","",IFERROR(VLOOKUP('Retenções'!$A8,'Retenções'!$A$2:$F$101,6,0),""))</f>
        <v/>
      </c>
      <c r="H17" s="7">
        <f>IF('Resumo'!$G17="","",SUMIF('Retenções'!$F$2:$F$101,'Resumo'!$G17,'Retenções'!$X$2:$X$101))</f>
        <v/>
      </c>
      <c r="M17" s="38">
        <f>IF('Retenções'!$C15="","",'Retenções'!$C15)</f>
        <v/>
      </c>
      <c r="N17" s="10">
        <f>IF('Retenções'!$C15="","",'Retenções'!$X15)</f>
        <v/>
      </c>
    </row>
    <row r="18">
      <c r="G18" s="21">
        <f>IF('Retenções'!$A9="","",IFERROR(VLOOKUP('Retenções'!$A9,'Retenções'!$A$2:$F$101,6,0),""))</f>
        <v/>
      </c>
      <c r="H18" s="10">
        <f>IF('Resumo'!$G18="","",SUMIF('Retenções'!$F$2:$F$101,'Resumo'!$G18,'Retenções'!$X$2:$X$101))</f>
        <v/>
      </c>
      <c r="M18" s="37">
        <f>IF('Retenções'!$C16="","",'Retenções'!$C16)</f>
        <v/>
      </c>
      <c r="N18" s="7">
        <f>IF('Retenções'!$C16="","",'Retenções'!$X16)</f>
        <v/>
      </c>
    </row>
    <row r="19">
      <c r="G19" s="17">
        <f>IF('Retenções'!$A10="","",IFERROR(VLOOKUP('Retenções'!$A10,'Retenções'!$A$2:$F$101,6,0),""))</f>
        <v/>
      </c>
      <c r="H19" s="7">
        <f>IF('Resumo'!$G19="","",SUMIF('Retenções'!$F$2:$F$101,'Resumo'!$G19,'Retenções'!$X$2:$X$101))</f>
        <v/>
      </c>
      <c r="M19" s="38">
        <f>IF('Retenções'!$C17="","",'Retenções'!$C17)</f>
        <v/>
      </c>
      <c r="N19" s="10">
        <f>IF('Retenções'!$C17="","",'Retenções'!$X17)</f>
        <v/>
      </c>
    </row>
    <row r="20">
      <c r="G20" s="21">
        <f>IF('Retenções'!$A11="","",IFERROR(VLOOKUP('Retenções'!$A11,'Retenções'!$A$2:$F$101,6,0),""))</f>
        <v/>
      </c>
      <c r="H20" s="10">
        <f>IF('Resumo'!$G20="","",SUMIF('Retenções'!$F$2:$F$101,'Resumo'!$G20,'Retenções'!$X$2:$X$101))</f>
        <v/>
      </c>
      <c r="M20" s="37">
        <f>IF('Retenções'!$C18="","",'Retenções'!$C18)</f>
        <v/>
      </c>
      <c r="N20" s="7">
        <f>IF('Retenções'!$C18="","",'Retenções'!$X18)</f>
        <v/>
      </c>
    </row>
    <row r="21">
      <c r="G21" s="17">
        <f>IF('Retenções'!$A12="","",IFERROR(VLOOKUP('Retenções'!$A12,'Retenções'!$A$2:$F$101,6,0),""))</f>
        <v/>
      </c>
      <c r="H21" s="7">
        <f>IF('Resumo'!$G21="","",SUMIF('Retenções'!$F$2:$F$101,'Resumo'!$G21,'Retenções'!$X$2:$X$101))</f>
        <v/>
      </c>
      <c r="M21" s="38">
        <f>IF('Retenções'!$C19="","",'Retenções'!$C19)</f>
        <v/>
      </c>
      <c r="N21" s="10">
        <f>IF('Retenções'!$C19="","",'Retenções'!$X19)</f>
        <v/>
      </c>
    </row>
    <row r="22">
      <c r="G22" s="21">
        <f>IF('Retenções'!$A13="","",IFERROR(VLOOKUP('Retenções'!$A13,'Retenções'!$A$2:$F$101,6,0),""))</f>
        <v/>
      </c>
      <c r="H22" s="10">
        <f>IF('Resumo'!$G22="","",SUMIF('Retenções'!$F$2:$F$101,'Resumo'!$G22,'Retenções'!$X$2:$X$101))</f>
        <v/>
      </c>
      <c r="M22" s="37">
        <f>IF('Retenções'!$C20="","",'Retenções'!$C20)</f>
        <v/>
      </c>
      <c r="N22" s="7">
        <f>IF('Retenções'!$C20="","",'Retenções'!$X20)</f>
        <v/>
      </c>
    </row>
    <row r="23">
      <c r="G23" s="17">
        <f>IF('Retenções'!$A14="","",IFERROR(VLOOKUP('Retenções'!$A14,'Retenções'!$A$2:$F$101,6,0),""))</f>
        <v/>
      </c>
      <c r="H23" s="7">
        <f>IF('Resumo'!$G23="","",SUMIF('Retenções'!$F$2:$F$101,'Resumo'!$G23,'Retenções'!$X$2:$X$101))</f>
        <v/>
      </c>
      <c r="M23" s="38">
        <f>IF('Retenções'!$C21="","",'Retenções'!$C21)</f>
        <v/>
      </c>
      <c r="N23" s="10">
        <f>IF('Retenções'!$C21="","",'Retenções'!$X21)</f>
        <v/>
      </c>
    </row>
    <row r="24">
      <c r="G24" s="21">
        <f>IF('Retenções'!$A15="","",IFERROR(VLOOKUP('Retenções'!$A15,'Retenções'!$A$2:$F$101,6,0),""))</f>
        <v/>
      </c>
      <c r="H24" s="10">
        <f>IF('Resumo'!$G24="","",SUMIF('Retenções'!$F$2:$F$101,'Resumo'!$G24,'Retenções'!$X$2:$X$101))</f>
        <v/>
      </c>
      <c r="M24" s="37">
        <f>IF('Retenções'!$C22="","",'Retenções'!$C22)</f>
        <v/>
      </c>
      <c r="N24" s="7">
        <f>IF('Retenções'!$C22="","",'Retenções'!$X22)</f>
        <v/>
      </c>
    </row>
    <row r="25">
      <c r="G25" s="17">
        <f>IF('Retenções'!$A16="","",IFERROR(VLOOKUP('Retenções'!$A16,'Retenções'!$A$2:$F$101,6,0),""))</f>
        <v/>
      </c>
      <c r="H25" s="7">
        <f>IF('Resumo'!$G25="","",SUMIF('Retenções'!$F$2:$F$101,'Resumo'!$G25,'Retenções'!$X$2:$X$101))</f>
        <v/>
      </c>
      <c r="M25" s="38">
        <f>IF('Retenções'!$C23="","",'Retenções'!$C23)</f>
        <v/>
      </c>
      <c r="N25" s="10">
        <f>IF('Retenções'!$C23="","",'Retenções'!$X23)</f>
        <v/>
      </c>
    </row>
    <row r="26">
      <c r="G26" s="21">
        <f>IF('Retenções'!$A17="","",IFERROR(VLOOKUP('Retenções'!$A17,'Retenções'!$A$2:$F$101,6,0),""))</f>
        <v/>
      </c>
      <c r="H26" s="10">
        <f>IF('Resumo'!$G26="","",SUMIF('Retenções'!$F$2:$F$101,'Resumo'!$G26,'Retenções'!$X$2:$X$101))</f>
        <v/>
      </c>
      <c r="M26" s="37">
        <f>IF('Retenções'!$C24="","",'Retenções'!$C24)</f>
        <v/>
      </c>
      <c r="N26" s="7">
        <f>IF('Retenções'!$C24="","",'Retenções'!$X24)</f>
        <v/>
      </c>
    </row>
    <row r="27">
      <c r="G27" s="17">
        <f>IF('Retenções'!$A18="","",IFERROR(VLOOKUP('Retenções'!$A18,'Retenções'!$A$2:$F$101,6,0),""))</f>
        <v/>
      </c>
      <c r="H27" s="7">
        <f>IF('Resumo'!$G27="","",SUMIF('Retenções'!$F$2:$F$101,'Resumo'!$G27,'Retenções'!$X$2:$X$101))</f>
        <v/>
      </c>
      <c r="M27" s="38">
        <f>IF('Retenções'!$C25="","",'Retenções'!$C25)</f>
        <v/>
      </c>
      <c r="N27" s="10">
        <f>IF('Retenções'!$C25="","",'Retenções'!$X25)</f>
        <v/>
      </c>
    </row>
    <row r="28">
      <c r="G28" s="21">
        <f>IF('Retenções'!$A19="","",IFERROR(VLOOKUP('Retenções'!$A19,'Retenções'!$A$2:$F$101,6,0),""))</f>
        <v/>
      </c>
      <c r="H28" s="10">
        <f>IF('Resumo'!$G28="","",SUMIF('Retenções'!$F$2:$F$101,'Resumo'!$G28,'Retenções'!$X$2:$X$101))</f>
        <v/>
      </c>
      <c r="M28" s="37">
        <f>IF('Retenções'!$C26="","",'Retenções'!$C26)</f>
        <v/>
      </c>
      <c r="N28" s="7">
        <f>IF('Retenções'!$C26="","",'Retenções'!$X26)</f>
        <v/>
      </c>
    </row>
    <row r="29">
      <c r="G29" s="17">
        <f>IF('Retenções'!$A20="","",IFERROR(VLOOKUP('Retenções'!$A20,'Retenções'!$A$2:$F$101,6,0),""))</f>
        <v/>
      </c>
      <c r="H29" s="7">
        <f>IF('Resumo'!$G29="","",SUMIF('Retenções'!$F$2:$F$101,'Resumo'!$G29,'Retenções'!$X$2:$X$101))</f>
        <v/>
      </c>
      <c r="M29" s="38">
        <f>IF('Retenções'!$C27="","",'Retenções'!$C27)</f>
        <v/>
      </c>
      <c r="N29" s="10">
        <f>IF('Retenções'!$C27="","",'Retenções'!$X27)</f>
        <v/>
      </c>
    </row>
    <row r="30">
      <c r="G30" s="21">
        <f>IF('Retenções'!$A21="","",IFERROR(VLOOKUP('Retenções'!$A21,'Retenções'!$A$2:$F$101,6,0),""))</f>
        <v/>
      </c>
      <c r="H30" s="10">
        <f>IF('Resumo'!$G30="","",SUMIF('Retenções'!$F$2:$F$101,'Resumo'!$G30,'Retenções'!$X$2:$X$101))</f>
        <v/>
      </c>
      <c r="M30" s="37">
        <f>IF('Retenções'!$C28="","",'Retenções'!$C28)</f>
        <v/>
      </c>
      <c r="N30" s="7">
        <f>IF('Retenções'!$C28="","",'Retenções'!$X28)</f>
        <v/>
      </c>
    </row>
    <row r="31">
      <c r="G31" s="17">
        <f>IF('Retenções'!$A22="","",IFERROR(VLOOKUP('Retenções'!$A22,'Retenções'!$A$2:$F$101,6,0),""))</f>
        <v/>
      </c>
      <c r="H31" s="7">
        <f>IF('Resumo'!$G31="","",SUMIF('Retenções'!$F$2:$F$101,'Resumo'!$G31,'Retenções'!$X$2:$X$101))</f>
        <v/>
      </c>
      <c r="M31" s="38">
        <f>IF('Retenções'!$C29="","",'Retenções'!$C29)</f>
        <v/>
      </c>
      <c r="N31" s="10">
        <f>IF('Retenções'!$C29="","",'Retenções'!$X29)</f>
        <v/>
      </c>
    </row>
    <row r="32">
      <c r="G32" s="21">
        <f>IF('Retenções'!$A23="","",IFERROR(VLOOKUP('Retenções'!$A23,'Retenções'!$A$2:$F$101,6,0),""))</f>
        <v/>
      </c>
      <c r="H32" s="10">
        <f>IF('Resumo'!$G32="","",SUMIF('Retenções'!$F$2:$F$101,'Resumo'!$G32,'Retenções'!$X$2:$X$101))</f>
        <v/>
      </c>
      <c r="M32" s="37">
        <f>IF('Retenções'!$C30="","",'Retenções'!$C30)</f>
        <v/>
      </c>
      <c r="N32" s="7">
        <f>IF('Retenções'!$C30="","",'Retenções'!$X30)</f>
        <v/>
      </c>
    </row>
    <row r="33">
      <c r="G33" s="17">
        <f>IF('Retenções'!$A24="","",IFERROR(VLOOKUP('Retenções'!$A24,'Retenções'!$A$2:$F$101,6,0),""))</f>
        <v/>
      </c>
      <c r="H33" s="7">
        <f>IF('Resumo'!$G33="","",SUMIF('Retenções'!$F$2:$F$101,'Resumo'!$G33,'Retenções'!$X$2:$X$101))</f>
        <v/>
      </c>
      <c r="M33" s="38">
        <f>IF('Retenções'!$C31="","",'Retenções'!$C31)</f>
        <v/>
      </c>
      <c r="N33" s="10">
        <f>IF('Retenções'!$C31="","",'Retenções'!$X31)</f>
        <v/>
      </c>
    </row>
    <row r="34">
      <c r="G34" s="21">
        <f>IF('Retenções'!$A25="","",IFERROR(VLOOKUP('Retenções'!$A25,'Retenções'!$A$2:$F$101,6,0),""))</f>
        <v/>
      </c>
      <c r="H34" s="10">
        <f>IF('Resumo'!$G34="","",SUMIF('Retenções'!$F$2:$F$101,'Resumo'!$G34,'Retenções'!$X$2:$X$101))</f>
        <v/>
      </c>
      <c r="M34" s="37">
        <f>IF('Retenções'!$C32="","",'Retenções'!$C32)</f>
        <v/>
      </c>
      <c r="N34" s="7">
        <f>IF('Retenções'!$C32="","",'Retenções'!$X32)</f>
        <v/>
      </c>
    </row>
    <row r="35">
      <c r="G35" s="17">
        <f>IF('Retenções'!$A26="","",IFERROR(VLOOKUP('Retenções'!$A26,'Retenções'!$A$2:$F$101,6,0),""))</f>
        <v/>
      </c>
      <c r="H35" s="7">
        <f>IF('Resumo'!$G35="","",SUMIF('Retenções'!$F$2:$F$101,'Resumo'!$G35,'Retenções'!$X$2:$X$101))</f>
        <v/>
      </c>
      <c r="M35" s="38">
        <f>IF('Retenções'!$C33="","",'Retenções'!$C33)</f>
        <v/>
      </c>
      <c r="N35" s="10">
        <f>IF('Retenções'!$C33="","",'Retenções'!$X33)</f>
        <v/>
      </c>
    </row>
    <row r="36">
      <c r="G36" s="21">
        <f>IF('Retenções'!$A27="","",IFERROR(VLOOKUP('Retenções'!$A27,'Retenções'!$A$2:$F$101,6,0),""))</f>
        <v/>
      </c>
      <c r="H36" s="10">
        <f>IF('Resumo'!$G36="","",SUMIF('Retenções'!$F$2:$F$101,'Resumo'!$G36,'Retenções'!$X$2:$X$101))</f>
        <v/>
      </c>
      <c r="M36" s="37">
        <f>IF('Retenções'!$C34="","",'Retenções'!$C34)</f>
        <v/>
      </c>
      <c r="N36" s="7">
        <f>IF('Retenções'!$C34="","",'Retenções'!$X34)</f>
        <v/>
      </c>
    </row>
    <row r="37">
      <c r="G37" s="17">
        <f>IF('Retenções'!$A28="","",IFERROR(VLOOKUP('Retenções'!$A28,'Retenções'!$A$2:$F$101,6,0),""))</f>
        <v/>
      </c>
      <c r="H37" s="7">
        <f>IF('Resumo'!$G37="","",SUMIF('Retenções'!$F$2:$F$101,'Resumo'!$G37,'Retenções'!$X$2:$X$101))</f>
        <v/>
      </c>
      <c r="M37" s="38">
        <f>IF('Retenções'!$C35="","",'Retenções'!$C35)</f>
        <v/>
      </c>
      <c r="N37" s="10">
        <f>IF('Retenções'!$C35="","",'Retenções'!$X35)</f>
        <v/>
      </c>
    </row>
    <row r="38">
      <c r="G38" s="21">
        <f>IF('Retenções'!$A29="","",IFERROR(VLOOKUP('Retenções'!$A29,'Retenções'!$A$2:$F$101,6,0),""))</f>
        <v/>
      </c>
      <c r="H38" s="10">
        <f>IF('Resumo'!$G38="","",SUMIF('Retenções'!$F$2:$F$101,'Resumo'!$G38,'Retenções'!$X$2:$X$101))</f>
        <v/>
      </c>
      <c r="M38" s="37">
        <f>IF('Retenções'!$C36="","",'Retenções'!$C36)</f>
        <v/>
      </c>
      <c r="N38" s="7">
        <f>IF('Retenções'!$C36="","",'Retenções'!$X36)</f>
        <v/>
      </c>
    </row>
    <row r="39">
      <c r="G39" s="17">
        <f>IF('Retenções'!$A30="","",IFERROR(VLOOKUP('Retenções'!$A30,'Retenções'!$A$2:$F$101,6,0),""))</f>
        <v/>
      </c>
      <c r="H39" s="7">
        <f>IF('Resumo'!$G39="","",SUMIF('Retenções'!$F$2:$F$101,'Resumo'!$G39,'Retenções'!$X$2:$X$101))</f>
        <v/>
      </c>
      <c r="M39" s="38">
        <f>IF('Retenções'!$C37="","",'Retenções'!$C37)</f>
        <v/>
      </c>
      <c r="N39" s="10">
        <f>IF('Retenções'!$C37="","",'Retenções'!$X37)</f>
        <v/>
      </c>
    </row>
    <row r="40">
      <c r="G40" s="21">
        <f>IF('Retenções'!$A31="","",IFERROR(VLOOKUP('Retenções'!$A31,'Retenções'!$A$2:$F$101,6,0),""))</f>
        <v/>
      </c>
      <c r="H40" s="10">
        <f>IF('Resumo'!$G40="","",SUMIF('Retenções'!$F$2:$F$101,'Resumo'!$G40,'Retenções'!$X$2:$X$101))</f>
        <v/>
      </c>
      <c r="M40" s="37">
        <f>IF('Retenções'!$C38="","",'Retenções'!$C38)</f>
        <v/>
      </c>
      <c r="N40" s="7">
        <f>IF('Retenções'!$C38="","",'Retenções'!$X38)</f>
        <v/>
      </c>
    </row>
    <row r="41">
      <c r="G41" s="17">
        <f>IF('Retenções'!$A32="","",IFERROR(VLOOKUP('Retenções'!$A32,'Retenções'!$A$2:$F$101,6,0),""))</f>
        <v/>
      </c>
      <c r="H41" s="7">
        <f>IF('Resumo'!$G41="","",SUMIF('Retenções'!$F$2:$F$101,'Resumo'!$G41,'Retenções'!$X$2:$X$101))</f>
        <v/>
      </c>
      <c r="M41" s="38">
        <f>IF('Retenções'!$C39="","",'Retenções'!$C39)</f>
        <v/>
      </c>
      <c r="N41" s="10">
        <f>IF('Retenções'!$C39="","",'Retenções'!$X39)</f>
        <v/>
      </c>
    </row>
    <row r="42">
      <c r="G42" s="21">
        <f>IF('Retenções'!$A33="","",IFERROR(VLOOKUP('Retenções'!$A33,'Retenções'!$A$2:$F$101,6,0),""))</f>
        <v/>
      </c>
      <c r="H42" s="10">
        <f>IF('Resumo'!$G42="","",SUMIF('Retenções'!$F$2:$F$101,'Resumo'!$G42,'Retenções'!$X$2:$X$101))</f>
        <v/>
      </c>
      <c r="M42" s="37">
        <f>IF('Retenções'!$C40="","",'Retenções'!$C40)</f>
        <v/>
      </c>
      <c r="N42" s="7">
        <f>IF('Retenções'!$C40="","",'Retenções'!$X40)</f>
        <v/>
      </c>
    </row>
    <row r="43">
      <c r="G43" s="17">
        <f>IF('Retenções'!$A34="","",IFERROR(VLOOKUP('Retenções'!$A34,'Retenções'!$A$2:$F$101,6,0),""))</f>
        <v/>
      </c>
      <c r="H43" s="7">
        <f>IF('Resumo'!$G43="","",SUMIF('Retenções'!$F$2:$F$101,'Resumo'!$G43,'Retenções'!$X$2:$X$101))</f>
        <v/>
      </c>
      <c r="M43" s="38">
        <f>IF('Retenções'!$C41="","",'Retenções'!$C41)</f>
        <v/>
      </c>
      <c r="N43" s="10">
        <f>IF('Retenções'!$C41="","",'Retenções'!$X41)</f>
        <v/>
      </c>
    </row>
    <row r="44">
      <c r="G44" s="21">
        <f>IF('Retenções'!$A35="","",IFERROR(VLOOKUP('Retenções'!$A35,'Retenções'!$A$2:$F$101,6,0),""))</f>
        <v/>
      </c>
      <c r="H44" s="10">
        <f>IF('Resumo'!$G44="","",SUMIF('Retenções'!$F$2:$F$101,'Resumo'!$G44,'Retenções'!$X$2:$X$101))</f>
        <v/>
      </c>
      <c r="M44" s="37">
        <f>IF('Retenções'!$C42="","",'Retenções'!$C42)</f>
        <v/>
      </c>
      <c r="N44" s="7">
        <f>IF('Retenções'!$C42="","",'Retenções'!$X42)</f>
        <v/>
      </c>
    </row>
    <row r="45">
      <c r="G45" s="17">
        <f>IF('Retenções'!$A36="","",IFERROR(VLOOKUP('Retenções'!$A36,'Retenções'!$A$2:$F$101,6,0),""))</f>
        <v/>
      </c>
      <c r="H45" s="7">
        <f>IF('Resumo'!$G45="","",SUMIF('Retenções'!$F$2:$F$101,'Resumo'!$G45,'Retenções'!$X$2:$X$101))</f>
        <v/>
      </c>
      <c r="M45" s="38">
        <f>IF('Retenções'!$C43="","",'Retenções'!$C43)</f>
        <v/>
      </c>
      <c r="N45" s="10">
        <f>IF('Retenções'!$C43="","",'Retenções'!$X43)</f>
        <v/>
      </c>
    </row>
    <row r="46">
      <c r="G46" s="21">
        <f>IF('Retenções'!$A37="","",IFERROR(VLOOKUP('Retenções'!$A37,'Retenções'!$A$2:$F$101,6,0),""))</f>
        <v/>
      </c>
      <c r="H46" s="10">
        <f>IF('Resumo'!$G46="","",SUMIF('Retenções'!$F$2:$F$101,'Resumo'!$G46,'Retenções'!$X$2:$X$101))</f>
        <v/>
      </c>
      <c r="M46" s="37">
        <f>IF('Retenções'!$C44="","",'Retenções'!$C44)</f>
        <v/>
      </c>
      <c r="N46" s="7">
        <f>IF('Retenções'!$C44="","",'Retenções'!$X44)</f>
        <v/>
      </c>
    </row>
    <row r="47">
      <c r="G47" s="17">
        <f>IF('Retenções'!$A38="","",IFERROR(VLOOKUP('Retenções'!$A38,'Retenções'!$A$2:$F$101,6,0),""))</f>
        <v/>
      </c>
      <c r="H47" s="7">
        <f>IF('Resumo'!$G47="","",SUMIF('Retenções'!$F$2:$F$101,'Resumo'!$G47,'Retenções'!$X$2:$X$101))</f>
        <v/>
      </c>
      <c r="M47" s="38">
        <f>IF('Retenções'!$C45="","",'Retenções'!$C45)</f>
        <v/>
      </c>
      <c r="N47" s="10">
        <f>IF('Retenções'!$C45="","",'Retenções'!$X45)</f>
        <v/>
      </c>
    </row>
    <row r="48">
      <c r="G48" s="21">
        <f>IF('Retenções'!$A39="","",IFERROR(VLOOKUP('Retenções'!$A39,'Retenções'!$A$2:$F$101,6,0),""))</f>
        <v/>
      </c>
      <c r="H48" s="10">
        <f>IF('Resumo'!$G48="","",SUMIF('Retenções'!$F$2:$F$101,'Resumo'!$G48,'Retenções'!$X$2:$X$101))</f>
        <v/>
      </c>
      <c r="M48" s="37">
        <f>IF('Retenções'!$C46="","",'Retenções'!$C46)</f>
        <v/>
      </c>
      <c r="N48" s="7">
        <f>IF('Retenções'!$C46="","",'Retenções'!$X46)</f>
        <v/>
      </c>
    </row>
    <row r="49">
      <c r="G49" s="17">
        <f>IF('Retenções'!$A40="","",IFERROR(VLOOKUP('Retenções'!$A40,'Retenções'!$A$2:$F$101,6,0),""))</f>
        <v/>
      </c>
      <c r="H49" s="7">
        <f>IF('Resumo'!$G49="","",SUMIF('Retenções'!$F$2:$F$101,'Resumo'!$G49,'Retenções'!$X$2:$X$101))</f>
        <v/>
      </c>
      <c r="M49" s="38">
        <f>IF('Retenções'!$C47="","",'Retenções'!$C47)</f>
        <v/>
      </c>
      <c r="N49" s="10">
        <f>IF('Retenções'!$C47="","",'Retenções'!$X47)</f>
        <v/>
      </c>
    </row>
    <row r="50">
      <c r="G50" s="21">
        <f>IF('Retenções'!$A41="","",IFERROR(VLOOKUP('Retenções'!$A41,'Retenções'!$A$2:$F$101,6,0),""))</f>
        <v/>
      </c>
      <c r="H50" s="10">
        <f>IF('Resumo'!$G50="","",SUMIF('Retenções'!$F$2:$F$101,'Resumo'!$G50,'Retenções'!$X$2:$X$101))</f>
        <v/>
      </c>
      <c r="M50" s="37">
        <f>IF('Retenções'!$C48="","",'Retenções'!$C48)</f>
        <v/>
      </c>
      <c r="N50" s="7">
        <f>IF('Retenções'!$C48="","",'Retenções'!$X48)</f>
        <v/>
      </c>
    </row>
    <row r="51">
      <c r="G51" s="17">
        <f>IF('Retenções'!$A42="","",IFERROR(VLOOKUP('Retenções'!$A42,'Retenções'!$A$2:$F$101,6,0),""))</f>
        <v/>
      </c>
      <c r="H51" s="7">
        <f>IF('Resumo'!$G51="","",SUMIF('Retenções'!$F$2:$F$101,'Resumo'!$G51,'Retenções'!$X$2:$X$101))</f>
        <v/>
      </c>
      <c r="M51" s="38">
        <f>IF('Retenções'!$C49="","",'Retenções'!$C49)</f>
        <v/>
      </c>
      <c r="N51" s="10">
        <f>IF('Retenções'!$C49="","",'Retenções'!$X49)</f>
        <v/>
      </c>
    </row>
    <row r="52">
      <c r="G52" s="21">
        <f>IF('Retenções'!$A43="","",IFERROR(VLOOKUP('Retenções'!$A43,'Retenções'!$A$2:$F$101,6,0),""))</f>
        <v/>
      </c>
      <c r="H52" s="10">
        <f>IF('Resumo'!$G52="","",SUMIF('Retenções'!$F$2:$F$101,'Resumo'!$G52,'Retenções'!$X$2:$X$101))</f>
        <v/>
      </c>
      <c r="M52" s="37">
        <f>IF('Retenções'!$C50="","",'Retenções'!$C50)</f>
        <v/>
      </c>
      <c r="N52" s="7">
        <f>IF('Retenções'!$C50="","",'Retenções'!$X50)</f>
        <v/>
      </c>
    </row>
    <row r="53">
      <c r="G53" s="17">
        <f>IF('Retenções'!$A44="","",IFERROR(VLOOKUP('Retenções'!$A44,'Retenções'!$A$2:$F$101,6,0),""))</f>
        <v/>
      </c>
      <c r="H53" s="7">
        <f>IF('Resumo'!$G53="","",SUMIF('Retenções'!$F$2:$F$101,'Resumo'!$G53,'Retenções'!$X$2:$X$101))</f>
        <v/>
      </c>
      <c r="M53" s="38">
        <f>IF('Retenções'!$C51="","",'Retenções'!$C51)</f>
        <v/>
      </c>
      <c r="N53" s="10">
        <f>IF('Retenções'!$C51="","",'Retenções'!$X51)</f>
        <v/>
      </c>
    </row>
    <row r="54">
      <c r="G54" s="21">
        <f>IF('Retenções'!$A45="","",IFERROR(VLOOKUP('Retenções'!$A45,'Retenções'!$A$2:$F$101,6,0),""))</f>
        <v/>
      </c>
      <c r="H54" s="10">
        <f>IF('Resumo'!$G54="","",SUMIF('Retenções'!$F$2:$F$101,'Resumo'!$G54,'Retenções'!$X$2:$X$101))</f>
        <v/>
      </c>
      <c r="M54" s="37">
        <f>IF('Retenções'!$C52="","",'Retenções'!$C52)</f>
        <v/>
      </c>
      <c r="N54" s="7">
        <f>IF('Retenções'!$C52="","",'Retenções'!$X52)</f>
        <v/>
      </c>
    </row>
    <row r="55">
      <c r="G55" s="17">
        <f>IF('Retenções'!$A46="","",IFERROR(VLOOKUP('Retenções'!$A46,'Retenções'!$A$2:$F$101,6,0),""))</f>
        <v/>
      </c>
      <c r="H55" s="7">
        <f>IF('Resumo'!$G55="","",SUMIF('Retenções'!$F$2:$F$101,'Resumo'!$G55,'Retenções'!$X$2:$X$101))</f>
        <v/>
      </c>
      <c r="M55" s="38">
        <f>IF('Retenções'!$C53="","",'Retenções'!$C53)</f>
        <v/>
      </c>
      <c r="N55" s="10">
        <f>IF('Retenções'!$C53="","",'Retenções'!$X53)</f>
        <v/>
      </c>
    </row>
    <row r="56">
      <c r="G56" s="21">
        <f>IF('Retenções'!$A47="","",IFERROR(VLOOKUP('Retenções'!$A47,'Retenções'!$A$2:$F$101,6,0),""))</f>
        <v/>
      </c>
      <c r="H56" s="10">
        <f>IF('Resumo'!$G56="","",SUMIF('Retenções'!$F$2:$F$101,'Resumo'!$G56,'Retenções'!$X$2:$X$101))</f>
        <v/>
      </c>
      <c r="M56" s="37">
        <f>IF('Retenções'!$C54="","",'Retenções'!$C54)</f>
        <v/>
      </c>
      <c r="N56" s="7">
        <f>IF('Retenções'!$C54="","",'Retenções'!$X54)</f>
        <v/>
      </c>
    </row>
    <row r="57">
      <c r="G57" s="17">
        <f>IF('Retenções'!$A48="","",IFERROR(VLOOKUP('Retenções'!$A48,'Retenções'!$A$2:$F$101,6,0),""))</f>
        <v/>
      </c>
      <c r="H57" s="7">
        <f>IF('Resumo'!$G57="","",SUMIF('Retenções'!$F$2:$F$101,'Resumo'!$G57,'Retenções'!$X$2:$X$101))</f>
        <v/>
      </c>
      <c r="M57" s="38">
        <f>IF('Retenções'!$C55="","",'Retenções'!$C55)</f>
        <v/>
      </c>
      <c r="N57" s="10">
        <f>IF('Retenções'!$C55="","",'Retenções'!$X55)</f>
        <v/>
      </c>
    </row>
    <row r="58">
      <c r="G58" s="21">
        <f>IF('Retenções'!$A49="","",IFERROR(VLOOKUP('Retenções'!$A49,'Retenções'!$A$2:$F$101,6,0),""))</f>
        <v/>
      </c>
      <c r="H58" s="10">
        <f>IF('Resumo'!$G58="","",SUMIF('Retenções'!$F$2:$F$101,'Resumo'!$G58,'Retenções'!$X$2:$X$101))</f>
        <v/>
      </c>
      <c r="M58" s="37">
        <f>IF('Retenções'!$C56="","",'Retenções'!$C56)</f>
        <v/>
      </c>
      <c r="N58" s="7">
        <f>IF('Retenções'!$C56="","",'Retenções'!$X56)</f>
        <v/>
      </c>
    </row>
    <row r="59">
      <c r="G59" s="17">
        <f>IF('Retenções'!$A50="","",IFERROR(VLOOKUP('Retenções'!$A50,'Retenções'!$A$2:$F$101,6,0),""))</f>
        <v/>
      </c>
      <c r="H59" s="7">
        <f>IF('Resumo'!$G59="","",SUMIF('Retenções'!$F$2:$F$101,'Resumo'!$G59,'Retenções'!$X$2:$X$101))</f>
        <v/>
      </c>
      <c r="M59" s="38">
        <f>IF('Retenções'!$C57="","",'Retenções'!$C57)</f>
        <v/>
      </c>
      <c r="N59" s="10">
        <f>IF('Retenções'!$C57="","",'Retenções'!$X57)</f>
        <v/>
      </c>
    </row>
    <row r="60">
      <c r="G60" s="21">
        <f>IF('Retenções'!$A51="","",IFERROR(VLOOKUP('Retenções'!$A51,'Retenções'!$A$2:$F$101,6,0),""))</f>
        <v/>
      </c>
      <c r="H60" s="10">
        <f>IF('Resumo'!$G60="","",SUMIF('Retenções'!$F$2:$F$101,'Resumo'!$G60,'Retenções'!$X$2:$X$101))</f>
        <v/>
      </c>
      <c r="M60" s="37">
        <f>IF('Retenções'!$C58="","",'Retenções'!$C58)</f>
        <v/>
      </c>
      <c r="N60" s="7">
        <f>IF('Retenções'!$C58="","",'Retenções'!$X58)</f>
        <v/>
      </c>
    </row>
    <row r="61">
      <c r="G61" s="17">
        <f>IF('Retenções'!$A52="","",IFERROR(VLOOKUP('Retenções'!$A52,'Retenções'!$A$2:$F$101,6,0),""))</f>
        <v/>
      </c>
      <c r="H61" s="7">
        <f>IF('Resumo'!$G61="","",SUMIF('Retenções'!$F$2:$F$101,'Resumo'!$G61,'Retenções'!$X$2:$X$101))</f>
        <v/>
      </c>
      <c r="M61" s="38">
        <f>IF('Retenções'!$C59="","",'Retenções'!$C59)</f>
        <v/>
      </c>
      <c r="N61" s="10">
        <f>IF('Retenções'!$C59="","",'Retenções'!$X59)</f>
        <v/>
      </c>
    </row>
    <row r="62">
      <c r="G62" s="21">
        <f>IF('Retenções'!$A53="","",IFERROR(VLOOKUP('Retenções'!$A53,'Retenções'!$A$2:$F$101,6,0),""))</f>
        <v/>
      </c>
      <c r="H62" s="10">
        <f>IF('Resumo'!$G62="","",SUMIF('Retenções'!$F$2:$F$101,'Resumo'!$G62,'Retenções'!$X$2:$X$101))</f>
        <v/>
      </c>
      <c r="M62" s="37">
        <f>IF('Retenções'!$C60="","",'Retenções'!$C60)</f>
        <v/>
      </c>
      <c r="N62" s="7">
        <f>IF('Retenções'!$C60="","",'Retenções'!$X60)</f>
        <v/>
      </c>
    </row>
    <row r="63">
      <c r="G63" s="17">
        <f>IF('Retenções'!$A54="","",IFERROR(VLOOKUP('Retenções'!$A54,'Retenções'!$A$2:$F$101,6,0),""))</f>
        <v/>
      </c>
      <c r="H63" s="7">
        <f>IF('Resumo'!$G63="","",SUMIF('Retenções'!$F$2:$F$101,'Resumo'!$G63,'Retenções'!$X$2:$X$101))</f>
        <v/>
      </c>
      <c r="M63" s="38">
        <f>IF('Retenções'!$C61="","",'Retenções'!$C61)</f>
        <v/>
      </c>
      <c r="N63" s="10">
        <f>IF('Retenções'!$C61="","",'Retenções'!$X61)</f>
        <v/>
      </c>
    </row>
    <row r="64">
      <c r="G64" s="21">
        <f>IF('Retenções'!$A55="","",IFERROR(VLOOKUP('Retenções'!$A55,'Retenções'!$A$2:$F$101,6,0),""))</f>
        <v/>
      </c>
      <c r="H64" s="10">
        <f>IF('Resumo'!$G64="","",SUMIF('Retenções'!$F$2:$F$101,'Resumo'!$G64,'Retenções'!$X$2:$X$101))</f>
        <v/>
      </c>
      <c r="M64" s="37">
        <f>IF('Retenções'!$C62="","",'Retenções'!$C62)</f>
        <v/>
      </c>
      <c r="N64" s="7">
        <f>IF('Retenções'!$C62="","",'Retenções'!$X62)</f>
        <v/>
      </c>
    </row>
    <row r="65">
      <c r="G65" s="17">
        <f>IF('Retenções'!$A56="","",IFERROR(VLOOKUP('Retenções'!$A56,'Retenções'!$A$2:$F$101,6,0),""))</f>
        <v/>
      </c>
      <c r="H65" s="7">
        <f>IF('Resumo'!$G65="","",SUMIF('Retenções'!$F$2:$F$101,'Resumo'!$G65,'Retenções'!$X$2:$X$101))</f>
        <v/>
      </c>
      <c r="M65" s="38">
        <f>IF('Retenções'!$C63="","",'Retenções'!$C63)</f>
        <v/>
      </c>
      <c r="N65" s="10">
        <f>IF('Retenções'!$C63="","",'Retenções'!$X63)</f>
        <v/>
      </c>
    </row>
    <row r="66">
      <c r="G66" s="21">
        <f>IF('Retenções'!$A57="","",IFERROR(VLOOKUP('Retenções'!$A57,'Retenções'!$A$2:$F$101,6,0),""))</f>
        <v/>
      </c>
      <c r="H66" s="10">
        <f>IF('Resumo'!$G66="","",SUMIF('Retenções'!$F$2:$F$101,'Resumo'!$G66,'Retenções'!$X$2:$X$101))</f>
        <v/>
      </c>
      <c r="M66" s="37">
        <f>IF('Retenções'!$C64="","",'Retenções'!$C64)</f>
        <v/>
      </c>
      <c r="N66" s="7">
        <f>IF('Retenções'!$C64="","",'Retenções'!$X64)</f>
        <v/>
      </c>
    </row>
    <row r="67">
      <c r="G67" s="17">
        <f>IF('Retenções'!$A58="","",IFERROR(VLOOKUP('Retenções'!$A58,'Retenções'!$A$2:$F$101,6,0),""))</f>
        <v/>
      </c>
      <c r="H67" s="7">
        <f>IF('Resumo'!$G67="","",SUMIF('Retenções'!$F$2:$F$101,'Resumo'!$G67,'Retenções'!$X$2:$X$101))</f>
        <v/>
      </c>
      <c r="M67" s="38">
        <f>IF('Retenções'!$C65="","",'Retenções'!$C65)</f>
        <v/>
      </c>
      <c r="N67" s="10">
        <f>IF('Retenções'!$C65="","",'Retenções'!$X65)</f>
        <v/>
      </c>
    </row>
    <row r="68">
      <c r="G68" s="21">
        <f>IF('Retenções'!$A59="","",IFERROR(VLOOKUP('Retenções'!$A59,'Retenções'!$A$2:$F$101,6,0),""))</f>
        <v/>
      </c>
      <c r="H68" s="10">
        <f>IF('Resumo'!$G68="","",SUMIF('Retenções'!$F$2:$F$101,'Resumo'!$G68,'Retenções'!$X$2:$X$101))</f>
        <v/>
      </c>
      <c r="M68" s="37">
        <f>IF('Retenções'!$C66="","",'Retenções'!$C66)</f>
        <v/>
      </c>
      <c r="N68" s="7">
        <f>IF('Retenções'!$C66="","",'Retenções'!$X66)</f>
        <v/>
      </c>
    </row>
    <row r="69">
      <c r="G69" s="17">
        <f>IF('Retenções'!$A60="","",IFERROR(VLOOKUP('Retenções'!$A60,'Retenções'!$A$2:$F$101,6,0),""))</f>
        <v/>
      </c>
      <c r="H69" s="7">
        <f>IF('Resumo'!$G69="","",SUMIF('Retenções'!$F$2:$F$101,'Resumo'!$G69,'Retenções'!$X$2:$X$101))</f>
        <v/>
      </c>
      <c r="M69" s="38">
        <f>IF('Retenções'!$C67="","",'Retenções'!$C67)</f>
        <v/>
      </c>
      <c r="N69" s="10">
        <f>IF('Retenções'!$C67="","",'Retenções'!$X67)</f>
        <v/>
      </c>
    </row>
    <row r="70">
      <c r="G70" s="21">
        <f>IF('Retenções'!$A61="","",IFERROR(VLOOKUP('Retenções'!$A61,'Retenções'!$A$2:$F$101,6,0),""))</f>
        <v/>
      </c>
      <c r="H70" s="10">
        <f>IF('Resumo'!$G70="","",SUMIF('Retenções'!$F$2:$F$101,'Resumo'!$G70,'Retenções'!$X$2:$X$101))</f>
        <v/>
      </c>
      <c r="M70" s="37">
        <f>IF('Retenções'!$C68="","",'Retenções'!$C68)</f>
        <v/>
      </c>
      <c r="N70" s="7">
        <f>IF('Retenções'!$C68="","",'Retenções'!$X68)</f>
        <v/>
      </c>
    </row>
    <row r="71">
      <c r="G71" s="17">
        <f>IF('Retenções'!$A62="","",IFERROR(VLOOKUP('Retenções'!$A62,'Retenções'!$A$2:$F$101,6,0),""))</f>
        <v/>
      </c>
      <c r="H71" s="7">
        <f>IF('Resumo'!$G71="","",SUMIF('Retenções'!$F$2:$F$101,'Resumo'!$G71,'Retenções'!$X$2:$X$101))</f>
        <v/>
      </c>
      <c r="M71" s="38">
        <f>IF('Retenções'!$C69="","",'Retenções'!$C69)</f>
        <v/>
      </c>
      <c r="N71" s="10">
        <f>IF('Retenções'!$C69="","",'Retenções'!$X69)</f>
        <v/>
      </c>
    </row>
    <row r="72">
      <c r="G72" s="21">
        <f>IF('Retenções'!$A63="","",IFERROR(VLOOKUP('Retenções'!$A63,'Retenções'!$A$2:$F$101,6,0),""))</f>
        <v/>
      </c>
      <c r="H72" s="10">
        <f>IF('Resumo'!$G72="","",SUMIF('Retenções'!$F$2:$F$101,'Resumo'!$G72,'Retenções'!$X$2:$X$101))</f>
        <v/>
      </c>
      <c r="M72" s="37">
        <f>IF('Retenções'!$C70="","",'Retenções'!$C70)</f>
        <v/>
      </c>
      <c r="N72" s="7">
        <f>IF('Retenções'!$C70="","",'Retenções'!$X70)</f>
        <v/>
      </c>
    </row>
    <row r="73">
      <c r="G73" s="17">
        <f>IF('Retenções'!$A64="","",IFERROR(VLOOKUP('Retenções'!$A64,'Retenções'!$A$2:$F$101,6,0),""))</f>
        <v/>
      </c>
      <c r="H73" s="7">
        <f>IF('Resumo'!$G73="","",SUMIF('Retenções'!$F$2:$F$101,'Resumo'!$G73,'Retenções'!$X$2:$X$101))</f>
        <v/>
      </c>
      <c r="M73" s="38">
        <f>IF('Retenções'!$C71="","",'Retenções'!$C71)</f>
        <v/>
      </c>
      <c r="N73" s="10">
        <f>IF('Retenções'!$C71="","",'Retenções'!$X71)</f>
        <v/>
      </c>
    </row>
    <row r="74">
      <c r="G74" s="21">
        <f>IF('Retenções'!$A65="","",IFERROR(VLOOKUP('Retenções'!$A65,'Retenções'!$A$2:$F$101,6,0),""))</f>
        <v/>
      </c>
      <c r="H74" s="10">
        <f>IF('Resumo'!$G74="","",SUMIF('Retenções'!$F$2:$F$101,'Resumo'!$G74,'Retenções'!$X$2:$X$101))</f>
        <v/>
      </c>
      <c r="M74" s="37">
        <f>IF('Retenções'!$C72="","",'Retenções'!$C72)</f>
        <v/>
      </c>
      <c r="N74" s="7">
        <f>IF('Retenções'!$C72="","",'Retenções'!$X72)</f>
        <v/>
      </c>
    </row>
    <row r="75">
      <c r="G75" s="17">
        <f>IF('Retenções'!$A66="","",IFERROR(VLOOKUP('Retenções'!$A66,'Retenções'!$A$2:$F$101,6,0),""))</f>
        <v/>
      </c>
      <c r="H75" s="7">
        <f>IF('Resumo'!$G75="","",SUMIF('Retenções'!$F$2:$F$101,'Resumo'!$G75,'Retenções'!$X$2:$X$101))</f>
        <v/>
      </c>
      <c r="M75" s="38">
        <f>IF('Retenções'!$C73="","",'Retenções'!$C73)</f>
        <v/>
      </c>
      <c r="N75" s="10">
        <f>IF('Retenções'!$C73="","",'Retenções'!$X73)</f>
        <v/>
      </c>
    </row>
    <row r="76">
      <c r="G76" s="21">
        <f>IF('Retenções'!$A67="","",IFERROR(VLOOKUP('Retenções'!$A67,'Retenções'!$A$2:$F$101,6,0),""))</f>
        <v/>
      </c>
      <c r="H76" s="10">
        <f>IF('Resumo'!$G76="","",SUMIF('Retenções'!$F$2:$F$101,'Resumo'!$G76,'Retenções'!$X$2:$X$101))</f>
        <v/>
      </c>
      <c r="M76" s="37">
        <f>IF('Retenções'!$C74="","",'Retenções'!$C74)</f>
        <v/>
      </c>
      <c r="N76" s="7">
        <f>IF('Retenções'!$C74="","",'Retenções'!$X74)</f>
        <v/>
      </c>
    </row>
    <row r="77">
      <c r="G77" s="17">
        <f>IF('Retenções'!$A68="","",IFERROR(VLOOKUP('Retenções'!$A68,'Retenções'!$A$2:$F$101,6,0),""))</f>
        <v/>
      </c>
      <c r="H77" s="7">
        <f>IF('Resumo'!$G77="","",SUMIF('Retenções'!$F$2:$F$101,'Resumo'!$G77,'Retenções'!$X$2:$X$101))</f>
        <v/>
      </c>
      <c r="M77" s="38">
        <f>IF('Retenções'!$C75="","",'Retenções'!$C75)</f>
        <v/>
      </c>
      <c r="N77" s="10">
        <f>IF('Retenções'!$C75="","",'Retenções'!$X75)</f>
        <v/>
      </c>
    </row>
    <row r="78">
      <c r="G78" s="21">
        <f>IF('Retenções'!$A69="","",IFERROR(VLOOKUP('Retenções'!$A69,'Retenções'!$A$2:$F$101,6,0),""))</f>
        <v/>
      </c>
      <c r="H78" s="10">
        <f>IF('Resumo'!$G78="","",SUMIF('Retenções'!$F$2:$F$101,'Resumo'!$G78,'Retenções'!$X$2:$X$101))</f>
        <v/>
      </c>
      <c r="M78" s="37">
        <f>IF('Retenções'!$C76="","",'Retenções'!$C76)</f>
        <v/>
      </c>
      <c r="N78" s="7">
        <f>IF('Retenções'!$C76="","",'Retenções'!$X76)</f>
        <v/>
      </c>
    </row>
    <row r="79">
      <c r="G79" s="17">
        <f>IF('Retenções'!$A70="","",IFERROR(VLOOKUP('Retenções'!$A70,'Retenções'!$A$2:$F$101,6,0),""))</f>
        <v/>
      </c>
      <c r="H79" s="7">
        <f>IF('Resumo'!$G79="","",SUMIF('Retenções'!$F$2:$F$101,'Resumo'!$G79,'Retenções'!$X$2:$X$101))</f>
        <v/>
      </c>
      <c r="M79" s="38">
        <f>IF('Retenções'!$C77="","",'Retenções'!$C77)</f>
        <v/>
      </c>
      <c r="N79" s="10">
        <f>IF('Retenções'!$C77="","",'Retenções'!$X77)</f>
        <v/>
      </c>
    </row>
    <row r="80">
      <c r="G80" s="21">
        <f>IF('Retenções'!$A71="","",IFERROR(VLOOKUP('Retenções'!$A71,'Retenções'!$A$2:$F$101,6,0),""))</f>
        <v/>
      </c>
      <c r="H80" s="10">
        <f>IF('Resumo'!$G80="","",SUMIF('Retenções'!$F$2:$F$101,'Resumo'!$G80,'Retenções'!$X$2:$X$101))</f>
        <v/>
      </c>
      <c r="M80" s="37">
        <f>IF('Retenções'!$C78="","",'Retenções'!$C78)</f>
        <v/>
      </c>
      <c r="N80" s="7">
        <f>IF('Retenções'!$C78="","",'Retenções'!$X78)</f>
        <v/>
      </c>
    </row>
    <row r="81">
      <c r="G81" s="17">
        <f>IF('Retenções'!$A72="","",IFERROR(VLOOKUP('Retenções'!$A72,'Retenções'!$A$2:$F$101,6,0),""))</f>
        <v/>
      </c>
      <c r="H81" s="7">
        <f>IF('Resumo'!$G81="","",SUMIF('Retenções'!$F$2:$F$101,'Resumo'!$G81,'Retenções'!$X$2:$X$101))</f>
        <v/>
      </c>
      <c r="M81" s="38">
        <f>IF('Retenções'!$C79="","",'Retenções'!$C79)</f>
        <v/>
      </c>
      <c r="N81" s="10">
        <f>IF('Retenções'!$C79="","",'Retenções'!$X79)</f>
        <v/>
      </c>
    </row>
    <row r="82">
      <c r="G82" s="21">
        <f>IF('Retenções'!$A73="","",IFERROR(VLOOKUP('Retenções'!$A73,'Retenções'!$A$2:$F$101,6,0),""))</f>
        <v/>
      </c>
      <c r="H82" s="10">
        <f>IF('Resumo'!$G82="","",SUMIF('Retenções'!$F$2:$F$101,'Resumo'!$G82,'Retenções'!$X$2:$X$101))</f>
        <v/>
      </c>
      <c r="M82" s="37">
        <f>IF('Retenções'!$C80="","",'Retenções'!$C80)</f>
        <v/>
      </c>
      <c r="N82" s="7">
        <f>IF('Retenções'!$C80="","",'Retenções'!$X80)</f>
        <v/>
      </c>
    </row>
    <row r="83">
      <c r="G83" s="17">
        <f>IF('Retenções'!$A74="","",IFERROR(VLOOKUP('Retenções'!$A74,'Retenções'!$A$2:$F$101,6,0),""))</f>
        <v/>
      </c>
      <c r="H83" s="7">
        <f>IF('Resumo'!$G83="","",SUMIF('Retenções'!$F$2:$F$101,'Resumo'!$G83,'Retenções'!$X$2:$X$101))</f>
        <v/>
      </c>
      <c r="M83" s="38">
        <f>IF('Retenções'!$C81="","",'Retenções'!$C81)</f>
        <v/>
      </c>
      <c r="N83" s="10">
        <f>IF('Retenções'!$C81="","",'Retenções'!$X81)</f>
        <v/>
      </c>
    </row>
    <row r="84">
      <c r="G84" s="21">
        <f>IF('Retenções'!$A75="","",IFERROR(VLOOKUP('Retenções'!$A75,'Retenções'!$A$2:$F$101,6,0),""))</f>
        <v/>
      </c>
      <c r="H84" s="10">
        <f>IF('Resumo'!$G84="","",SUMIF('Retenções'!$F$2:$F$101,'Resumo'!$G84,'Retenções'!$X$2:$X$101))</f>
        <v/>
      </c>
      <c r="M84" s="37">
        <f>IF('Retenções'!$C82="","",'Retenções'!$C82)</f>
        <v/>
      </c>
      <c r="N84" s="7">
        <f>IF('Retenções'!$C82="","",'Retenções'!$X82)</f>
        <v/>
      </c>
    </row>
    <row r="85">
      <c r="G85" s="17">
        <f>IF('Retenções'!$A76="","",IFERROR(VLOOKUP('Retenções'!$A76,'Retenções'!$A$2:$F$101,6,0),""))</f>
        <v/>
      </c>
      <c r="H85" s="7">
        <f>IF('Resumo'!$G85="","",SUMIF('Retenções'!$F$2:$F$101,'Resumo'!$G85,'Retenções'!$X$2:$X$101))</f>
        <v/>
      </c>
      <c r="M85" s="38">
        <f>IF('Retenções'!$C83="","",'Retenções'!$C83)</f>
        <v/>
      </c>
      <c r="N85" s="10">
        <f>IF('Retenções'!$C83="","",'Retenções'!$X83)</f>
        <v/>
      </c>
    </row>
    <row r="86">
      <c r="G86" s="21">
        <f>IF('Retenções'!$A77="","",IFERROR(VLOOKUP('Retenções'!$A77,'Retenções'!$A$2:$F$101,6,0),""))</f>
        <v/>
      </c>
      <c r="H86" s="10">
        <f>IF('Resumo'!$G86="","",SUMIF('Retenções'!$F$2:$F$101,'Resumo'!$G86,'Retenções'!$X$2:$X$101))</f>
        <v/>
      </c>
      <c r="M86" s="37">
        <f>IF('Retenções'!$C84="","",'Retenções'!$C84)</f>
        <v/>
      </c>
      <c r="N86" s="7">
        <f>IF('Retenções'!$C84="","",'Retenções'!$X84)</f>
        <v/>
      </c>
    </row>
    <row r="87">
      <c r="G87" s="17">
        <f>IF('Retenções'!$A78="","",IFERROR(VLOOKUP('Retenções'!$A78,'Retenções'!$A$2:$F$101,6,0),""))</f>
        <v/>
      </c>
      <c r="H87" s="7">
        <f>IF('Resumo'!$G87="","",SUMIF('Retenções'!$F$2:$F$101,'Resumo'!$G87,'Retenções'!$X$2:$X$101))</f>
        <v/>
      </c>
      <c r="M87" s="38">
        <f>IF('Retenções'!$C85="","",'Retenções'!$C85)</f>
        <v/>
      </c>
      <c r="N87" s="10">
        <f>IF('Retenções'!$C85="","",'Retenções'!$X85)</f>
        <v/>
      </c>
    </row>
    <row r="88">
      <c r="G88" s="21">
        <f>IF('Retenções'!$A79="","",IFERROR(VLOOKUP('Retenções'!$A79,'Retenções'!$A$2:$F$101,6,0),""))</f>
        <v/>
      </c>
      <c r="H88" s="10">
        <f>IF('Resumo'!$G88="","",SUMIF('Retenções'!$F$2:$F$101,'Resumo'!$G88,'Retenções'!$X$2:$X$101))</f>
        <v/>
      </c>
      <c r="M88" s="37">
        <f>IF('Retenções'!$C86="","",'Retenções'!$C86)</f>
        <v/>
      </c>
      <c r="N88" s="7">
        <f>IF('Retenções'!$C86="","",'Retenções'!$X86)</f>
        <v/>
      </c>
    </row>
    <row r="89">
      <c r="G89" s="17">
        <f>IF('Retenções'!$A80="","",IFERROR(VLOOKUP('Retenções'!$A80,'Retenções'!$A$2:$F$101,6,0),""))</f>
        <v/>
      </c>
      <c r="H89" s="7">
        <f>IF('Resumo'!$G89="","",SUMIF('Retenções'!$F$2:$F$101,'Resumo'!$G89,'Retenções'!$X$2:$X$101))</f>
        <v/>
      </c>
      <c r="M89" s="38">
        <f>IF('Retenções'!$C87="","",'Retenções'!$C87)</f>
        <v/>
      </c>
      <c r="N89" s="10">
        <f>IF('Retenções'!$C87="","",'Retenções'!$X87)</f>
        <v/>
      </c>
    </row>
    <row r="90">
      <c r="G90" s="21">
        <f>IF('Retenções'!$A81="","",IFERROR(VLOOKUP('Retenções'!$A81,'Retenções'!$A$2:$F$101,6,0),""))</f>
        <v/>
      </c>
      <c r="H90" s="10">
        <f>IF('Resumo'!$G90="","",SUMIF('Retenções'!$F$2:$F$101,'Resumo'!$G90,'Retenções'!$X$2:$X$101))</f>
        <v/>
      </c>
      <c r="M90" s="37">
        <f>IF('Retenções'!$C88="","",'Retenções'!$C88)</f>
        <v/>
      </c>
      <c r="N90" s="7">
        <f>IF('Retenções'!$C88="","",'Retenções'!$X88)</f>
        <v/>
      </c>
    </row>
    <row r="91">
      <c r="G91" s="17">
        <f>IF('Retenções'!$A82="","",IFERROR(VLOOKUP('Retenções'!$A82,'Retenções'!$A$2:$F$101,6,0),""))</f>
        <v/>
      </c>
      <c r="H91" s="7">
        <f>IF('Resumo'!$G91="","",SUMIF('Retenções'!$F$2:$F$101,'Resumo'!$G91,'Retenções'!$X$2:$X$101))</f>
        <v/>
      </c>
      <c r="M91" s="38">
        <f>IF('Retenções'!$C89="","",'Retenções'!$C89)</f>
        <v/>
      </c>
      <c r="N91" s="10">
        <f>IF('Retenções'!$C89="","",'Retenções'!$X89)</f>
        <v/>
      </c>
    </row>
    <row r="92">
      <c r="G92" s="21">
        <f>IF('Retenções'!$A83="","",IFERROR(VLOOKUP('Retenções'!$A83,'Retenções'!$A$2:$F$101,6,0),""))</f>
        <v/>
      </c>
      <c r="H92" s="10">
        <f>IF('Resumo'!$G92="","",SUMIF('Retenções'!$F$2:$F$101,'Resumo'!$G92,'Retenções'!$X$2:$X$101))</f>
        <v/>
      </c>
      <c r="M92" s="37">
        <f>IF('Retenções'!$C90="","",'Retenções'!$C90)</f>
        <v/>
      </c>
      <c r="N92" s="7">
        <f>IF('Retenções'!$C90="","",'Retenções'!$X90)</f>
        <v/>
      </c>
    </row>
    <row r="93">
      <c r="G93" s="17">
        <f>IF('Retenções'!$A84="","",IFERROR(VLOOKUP('Retenções'!$A84,'Retenções'!$A$2:$F$101,6,0),""))</f>
        <v/>
      </c>
      <c r="H93" s="7">
        <f>IF('Resumo'!$G93="","",SUMIF('Retenções'!$F$2:$F$101,'Resumo'!$G93,'Retenções'!$X$2:$X$101))</f>
        <v/>
      </c>
      <c r="M93" s="38">
        <f>IF('Retenções'!$C91="","",'Retenções'!$C91)</f>
        <v/>
      </c>
      <c r="N93" s="10">
        <f>IF('Retenções'!$C91="","",'Retenções'!$X91)</f>
        <v/>
      </c>
    </row>
    <row r="94">
      <c r="G94" s="21">
        <f>IF('Retenções'!$A85="","",IFERROR(VLOOKUP('Retenções'!$A85,'Retenções'!$A$2:$F$101,6,0),""))</f>
        <v/>
      </c>
      <c r="H94" s="10">
        <f>IF('Resumo'!$G94="","",SUMIF('Retenções'!$F$2:$F$101,'Resumo'!$G94,'Retenções'!$X$2:$X$101))</f>
        <v/>
      </c>
      <c r="M94" s="37">
        <f>IF('Retenções'!$C92="","",'Retenções'!$C92)</f>
        <v/>
      </c>
      <c r="N94" s="7">
        <f>IF('Retenções'!$C92="","",'Retenções'!$X92)</f>
        <v/>
      </c>
    </row>
    <row r="95">
      <c r="G95" s="17">
        <f>IF('Retenções'!$A86="","",IFERROR(VLOOKUP('Retenções'!$A86,'Retenções'!$A$2:$F$101,6,0),""))</f>
        <v/>
      </c>
      <c r="H95" s="7">
        <f>IF('Resumo'!$G95="","",SUMIF('Retenções'!$F$2:$F$101,'Resumo'!$G95,'Retenções'!$X$2:$X$101))</f>
        <v/>
      </c>
      <c r="M95" s="38">
        <f>IF('Retenções'!$C93="","",'Retenções'!$C93)</f>
        <v/>
      </c>
      <c r="N95" s="10">
        <f>IF('Retenções'!$C93="","",'Retenções'!$X93)</f>
        <v/>
      </c>
    </row>
    <row r="96">
      <c r="G96" s="21">
        <f>IF('Retenções'!$A87="","",IFERROR(VLOOKUP('Retenções'!$A87,'Retenções'!$A$2:$F$101,6,0),""))</f>
        <v/>
      </c>
      <c r="H96" s="10">
        <f>IF('Resumo'!$G96="","",SUMIF('Retenções'!$F$2:$F$101,'Resumo'!$G96,'Retenções'!$X$2:$X$101))</f>
        <v/>
      </c>
      <c r="M96" s="37">
        <f>IF('Retenções'!$C94="","",'Retenções'!$C94)</f>
        <v/>
      </c>
      <c r="N96" s="7">
        <f>IF('Retenções'!$C94="","",'Retenções'!$X94)</f>
        <v/>
      </c>
    </row>
    <row r="97">
      <c r="G97" s="17">
        <f>IF('Retenções'!$A88="","",IFERROR(VLOOKUP('Retenções'!$A88,'Retenções'!$A$2:$F$101,6,0),""))</f>
        <v/>
      </c>
      <c r="H97" s="7">
        <f>IF('Resumo'!$G97="","",SUMIF('Retenções'!$F$2:$F$101,'Resumo'!$G97,'Retenções'!$X$2:$X$101))</f>
        <v/>
      </c>
      <c r="M97" s="38">
        <f>IF('Retenções'!$C95="","",'Retenções'!$C95)</f>
        <v/>
      </c>
      <c r="N97" s="10">
        <f>IF('Retenções'!$C95="","",'Retenções'!$X95)</f>
        <v/>
      </c>
    </row>
    <row r="98">
      <c r="G98" s="21">
        <f>IF('Retenções'!$A89="","",IFERROR(VLOOKUP('Retenções'!$A89,'Retenções'!$A$2:$F$101,6,0),""))</f>
        <v/>
      </c>
      <c r="H98" s="10">
        <f>IF('Resumo'!$G98="","",SUMIF('Retenções'!$F$2:$F$101,'Resumo'!$G98,'Retenções'!$X$2:$X$101))</f>
        <v/>
      </c>
      <c r="M98" s="37">
        <f>IF('Retenções'!$C96="","",'Retenções'!$C96)</f>
        <v/>
      </c>
      <c r="N98" s="7">
        <f>IF('Retenções'!$C96="","",'Retenções'!$X96)</f>
        <v/>
      </c>
    </row>
    <row r="99">
      <c r="G99" s="17">
        <f>IF('Retenções'!$A90="","",IFERROR(VLOOKUP('Retenções'!$A90,'Retenções'!$A$2:$F$101,6,0),""))</f>
        <v/>
      </c>
      <c r="H99" s="7">
        <f>IF('Resumo'!$G99="","",SUMIF('Retenções'!$F$2:$F$101,'Resumo'!$G99,'Retenções'!$X$2:$X$101))</f>
        <v/>
      </c>
      <c r="M99" s="38">
        <f>IF('Retenções'!$C97="","",'Retenções'!$C97)</f>
        <v/>
      </c>
      <c r="N99" s="10">
        <f>IF('Retenções'!$C97="","",'Retenções'!$X97)</f>
        <v/>
      </c>
    </row>
    <row r="100">
      <c r="G100" s="21">
        <f>IF('Retenções'!$A91="","",IFERROR(VLOOKUP('Retenções'!$A91,'Retenções'!$A$2:$F$101,6,0),""))</f>
        <v/>
      </c>
      <c r="H100" s="10">
        <f>IF('Resumo'!$G100="","",SUMIF('Retenções'!$F$2:$F$101,'Resumo'!$G100,'Retenções'!$X$2:$X$101))</f>
        <v/>
      </c>
      <c r="M100" s="37">
        <f>IF('Retenções'!$C98="","",'Retenções'!$C98)</f>
        <v/>
      </c>
      <c r="N100" s="7">
        <f>IF('Retenções'!$C98="","",'Retenções'!$X98)</f>
        <v/>
      </c>
    </row>
    <row r="101">
      <c r="G101" s="17">
        <f>IF('Retenções'!$A92="","",IFERROR(VLOOKUP('Retenções'!$A92,'Retenções'!$A$2:$F$101,6,0),""))</f>
        <v/>
      </c>
      <c r="H101" s="7">
        <f>IF('Resumo'!$G101="","",SUMIF('Retenções'!$F$2:$F$101,'Resumo'!$G101,'Retenções'!$X$2:$X$101))</f>
        <v/>
      </c>
      <c r="M101" s="38">
        <f>IF('Retenções'!$C99="","",'Retenções'!$C99)</f>
        <v/>
      </c>
      <c r="N101" s="10">
        <f>IF('Retenções'!$C99="","",'Retenções'!$X99)</f>
        <v/>
      </c>
    </row>
    <row r="102">
      <c r="G102" s="21">
        <f>IF('Retenções'!$A93="","",IFERROR(VLOOKUP('Retenções'!$A93,'Retenções'!$A$2:$F$101,6,0),""))</f>
        <v/>
      </c>
      <c r="H102" s="10">
        <f>IF('Resumo'!$G102="","",SUMIF('Retenções'!$F$2:$F$101,'Resumo'!$G102,'Retenções'!$X$2:$X$101))</f>
        <v/>
      </c>
      <c r="M102" s="37">
        <f>IF('Retenções'!$C100="","",'Retenções'!$C100)</f>
        <v/>
      </c>
      <c r="N102" s="7">
        <f>IF('Retenções'!$C100="","",'Retenções'!$X100)</f>
        <v/>
      </c>
    </row>
    <row r="103">
      <c r="G103" s="17">
        <f>IF('Retenções'!$A94="","",IFERROR(VLOOKUP('Retenções'!$A94,'Retenções'!$A$2:$F$101,6,0),""))</f>
        <v/>
      </c>
      <c r="H103" s="7">
        <f>IF('Resumo'!$G103="","",SUMIF('Retenções'!$F$2:$F$101,'Resumo'!$G103,'Retenções'!$X$2:$X$101))</f>
        <v/>
      </c>
      <c r="M103" s="38">
        <f>IF('Retenções'!$C101="","",'Retenções'!$C101)</f>
        <v/>
      </c>
      <c r="N103" s="10">
        <f>IF('Retenções'!$C101="","",'Retenções'!$X101)</f>
        <v/>
      </c>
    </row>
    <row r="104">
      <c r="G104" s="21">
        <f>IF('Retenções'!$A95="","",IFERROR(VLOOKUP('Retenções'!$A95,'Retenções'!$A$2:$F$101,6,0),""))</f>
        <v/>
      </c>
      <c r="H104" s="10">
        <f>IF('Resumo'!$G104="","",SUMIF('Retenções'!$F$2:$F$101,'Resumo'!$G104,'Retenções'!$X$2:$X$101))</f>
        <v/>
      </c>
    </row>
    <row r="105">
      <c r="G105" s="17">
        <f>IF('Retenções'!$A96="","",IFERROR(VLOOKUP('Retenções'!$A96,'Retenções'!$A$2:$F$101,6,0),""))</f>
        <v/>
      </c>
      <c r="H105" s="7">
        <f>IF('Resumo'!$G105="","",SUMIF('Retenções'!$F$2:$F$101,'Resumo'!$G105,'Retenções'!$X$2:$X$101))</f>
        <v/>
      </c>
    </row>
    <row r="106">
      <c r="G106" s="21">
        <f>IF('Retenções'!$A97="","",IFERROR(VLOOKUP('Retenções'!$A97,'Retenções'!$A$2:$F$101,6,0),""))</f>
        <v/>
      </c>
      <c r="H106" s="10">
        <f>IF('Resumo'!$G106="","",SUMIF('Retenções'!$F$2:$F$101,'Resumo'!$G106,'Retenções'!$X$2:$X$101))</f>
        <v/>
      </c>
    </row>
    <row r="107">
      <c r="G107" s="17">
        <f>IF('Retenções'!$A98="","",IFERROR(VLOOKUP('Retenções'!$A98,'Retenções'!$A$2:$F$101,6,0),""))</f>
        <v/>
      </c>
      <c r="H107" s="7">
        <f>IF('Resumo'!$G107="","",SUMIF('Retenções'!$F$2:$F$101,'Resumo'!$G107,'Retenções'!$X$2:$X$101))</f>
        <v/>
      </c>
    </row>
    <row r="108">
      <c r="G108" s="21">
        <f>IF('Retenções'!$A99="","",IFERROR(VLOOKUP('Retenções'!$A99,'Retenções'!$A$2:$F$101,6,0),""))</f>
        <v/>
      </c>
      <c r="H108" s="10">
        <f>IF('Resumo'!$G108="","",SUMIF('Retenções'!$F$2:$F$101,'Resumo'!$G108,'Retenções'!$X$2:$X$101))</f>
        <v/>
      </c>
    </row>
    <row r="109">
      <c r="G109" s="17">
        <f>IF('Retenções'!$A100="","",IFERROR(VLOOKUP('Retenções'!$A100,'Retenções'!$A$2:$F$101,6,0),""))</f>
        <v/>
      </c>
      <c r="H109" s="7">
        <f>IF('Resumo'!$G109="","",SUMIF('Retenções'!$F$2:$F$101,'Resumo'!$G109,'Retenções'!$X$2:$X$101))</f>
        <v/>
      </c>
    </row>
    <row r="110">
      <c r="G110" s="21">
        <f>IF('Retenções'!$A101="","",IFERROR(VLOOKUP('Retenções'!$A101,'Retenções'!$A$2:$F$101,6,0),""))</f>
        <v/>
      </c>
      <c r="H110" s="10">
        <f>IF('Resumo'!$G110="","",SUMIF('Retenções'!$F$2:$F$101,'Resumo'!$G110,'Retenções'!$X$2:$X$101))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EA580C"/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10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3" t="inlineStr">
        <is>
          <t>Instruções | controle de retenções sem perder o rumo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>
      <c r="A3" s="14" t="inlineStr">
        <is>
          <t>Passo</t>
        </is>
      </c>
      <c r="B3" s="14" t="inlineStr">
        <is>
          <t>Ação prática</t>
        </is>
      </c>
    </row>
    <row r="4" ht="48" customHeight="1">
      <c r="A4" s="25" t="inlineStr">
        <is>
          <t>1. Preencha o amarelo</t>
        </is>
      </c>
      <c r="B4" s="26" t="inlineStr">
        <is>
          <t>Na planilha Retenções, digite ou revise os campos em amarelo-claro. Eles são os dados editáveis do lançamento, do prestador, da nota fiscal e do recolhimento.</t>
        </is>
      </c>
    </row>
    <row r="5" ht="48" customHeight="1">
      <c r="A5" s="27" t="inlineStr">
        <is>
          <t>2. Confira as alíquotas</t>
        </is>
      </c>
      <c r="B5" s="28" t="inlineStr">
        <is>
          <t>Revise IRRF, INSS, ISS, PIS, COFINS e CSLL conforme serviço, município, tipo de prestador, regime tributário e legislação vigente. As alíquotas de exemplo são editáveis e não substituem análise fiscal.</t>
        </is>
      </c>
    </row>
    <row r="6" ht="48" customHeight="1">
      <c r="A6" s="25" t="inlineStr">
        <is>
          <t>3. Leia os valores</t>
        </is>
      </c>
      <c r="B6" s="26" t="inlineStr">
        <is>
          <t>Valor Bruto é o valor total do documento. Total Retido soma os tributos calculados. Valor Líquido é o valor bruto menos o total retido e representa o valor estimado para pagamento ao prestador.</t>
        </is>
      </c>
    </row>
    <row r="7" ht="48" customHeight="1">
      <c r="A7" s="27" t="inlineStr">
        <is>
          <t>4. Acompanhe o status</t>
        </is>
      </c>
      <c r="B7" s="28" t="inlineStr">
        <is>
          <t>Use Pendente para itens em revisão, Conferido para cálculos validados e Recolhido quando a obrigação e o comprovante estiverem concluídos.</t>
        </is>
      </c>
    </row>
    <row r="8" ht="48" customHeight="1">
      <c r="A8" s="25" t="inlineStr">
        <is>
          <t>5. Registre as guias</t>
        </is>
      </c>
      <c r="B8" s="26" t="inlineStr">
        <is>
          <t>Informe DARF, GNRE, guia municipal, GPS/INSS ou outro documento aplicável. Use Observações para localizar comprovantes, ajustes e pendências.</t>
        </is>
      </c>
    </row>
    <row r="9" ht="48" customHeight="1">
      <c r="A9" s="27" t="inlineStr">
        <is>
          <t>6. Use o Resumo</t>
        </is>
      </c>
      <c r="B9" s="28" t="inlineStr">
        <is>
          <t>O dashboard consolida os lançamentos das linhas 2 a 101, mostra totais por tributo, regime, prestador e data de pagamento. Os gráficos ignoram linhas ainda sem dados.</t>
        </is>
      </c>
    </row>
    <row r="10" ht="48" customHeight="1">
      <c r="A10" s="25" t="inlineStr">
        <is>
          <t>7. Valide com responsabilidade</t>
        </is>
      </c>
      <c r="B10" s="26" t="inlineStr">
        <is>
          <t>Submeta retenções, bases de cálculo, códigos de receita, vencimentos e obrigações acessórias ao contador ou responsável fiscal antes do recolhimento.</t>
        </is>
      </c>
    </row>
    <row r="11" ht="48" customHeight="1">
      <c r="A11" s="27" t="inlineStr">
        <is>
          <t>8. Proteja dados pessoais</t>
        </is>
      </c>
      <c r="B11" s="28" t="inlineStr">
        <is>
          <t>CPF, CNPJ, nomes e informações financeiras exigem cuidado. Restrinja o acesso ao arquivo e trate os dados conforme LGPD e orientações da ANPD.</t>
        </is>
      </c>
    </row>
    <row r="12" ht="48" customHeight="1">
      <c r="A12" s="25" t="inlineStr">
        <is>
          <t>9. Controle gerencial</t>
        </is>
      </c>
      <c r="B12" s="26" t="inlineStr">
        <is>
          <t>Este workbook é um controle interno gerencial. Ele não substitui a apuração fiscal oficial, escrituração, declarações, guias ou comprovantes exigidos pelos órgãos competentes.</t>
        </is>
      </c>
    </row>
    <row r="13"/>
    <row r="14"/>
    <row r="15">
      <c r="A15" s="14" t="inlineStr">
        <is>
          <t>Leitura das colunas</t>
        </is>
      </c>
      <c r="B15" s="14" t="inlineStr">
        <is>
          <t>Uso recomendado</t>
        </is>
      </c>
    </row>
    <row r="16" ht="42" customHeight="1">
      <c r="A16" s="29" t="inlineStr">
        <is>
          <t>Dados do prestador</t>
        </is>
      </c>
      <c r="B16" s="30" t="inlineStr">
        <is>
          <t>ID, datas, nota fiscal, CNPJ/CPF, prestador, cidade, tipo, serviço e regime identificam a operação.</t>
        </is>
      </c>
    </row>
    <row r="17" ht="42" customHeight="1">
      <c r="A17" s="27" t="inlineStr">
        <is>
          <t>Base e alíquotas</t>
        </is>
      </c>
      <c r="B17" s="28" t="inlineStr">
        <is>
          <t>Valor Bruto é a base principal deste controle. Preencha as alíquotas somente após confirmar a regra aplicável.</t>
        </is>
      </c>
    </row>
    <row r="18" ht="42" customHeight="1">
      <c r="A18" s="29" t="inlineStr">
        <is>
          <t>Retenções calculadas</t>
        </is>
      </c>
      <c r="B18" s="30" t="inlineStr">
        <is>
          <t>As colunas de retenção, total, percentual e valor líquido são calculadas automaticamente até a linha 101.</t>
        </is>
      </c>
    </row>
    <row r="19" ht="42" customHeight="1">
      <c r="A19" s="27" t="inlineStr">
        <is>
          <t>Recolhimento</t>
        </is>
      </c>
      <c r="B19" s="28" t="inlineStr">
        <is>
          <t>Município, guia/DARF e status ajudam a organizar a comprovação e a conferência operacional.</t>
        </is>
      </c>
    </row>
    <row r="20" ht="42" customHeight="1">
      <c r="A20" s="29" t="inlineStr">
        <is>
          <t>Sinal de retenção</t>
        </is>
      </c>
      <c r="B20" s="30" t="inlineStr">
        <is>
          <t>A coluna Sinal de Retenção usa o status para destacar rapidamente itens que exigem atenção ou já foram concluídos.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2026-09-07T00:39:12Z</dcterms:created>
  <dcterms:modified xmlns:dcterms="http://purl.org/dc/terms/" xmlns:xsi="http://www.w3.org/2001/XMLSchema-instance" xsi:type="dcterms:W3CDTF">2026-09-07T00:39:12Z</dcterms:modified>
</cp:coreProperties>
</file>