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 de Visit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'Rota de Visitas'!$A$1:$W$101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&quot;R$&quot; #.##0,00"/>
    <numFmt numFmtId="167" formatCode="0,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334155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334155"/>
      <sz val="11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334155"/>
      </patternFill>
    </fill>
    <fill>
      <patternFill patternType="solid">
        <fgColor rgb="00EA580C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3" fillId="5" borderId="1" applyAlignment="1" pivotButton="0" quotePrefix="0" xfId="0">
      <alignment horizontal="left" vertical="center" wrapText="1"/>
    </xf>
    <xf numFmtId="1" fontId="6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7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49" fontId="2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Visitas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'Resumo'!C13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'Resumo'!$A$14:$A$17</f>
            </numRef>
          </cat>
          <val>
            <numRef>
              <f>'Resumo'!$C$14:$C$17</f>
            </numRef>
          </val>
        </ser>
        <ser>
          <idx val="1"/>
          <order val="1"/>
          <tx>
            <strRef>
              <f>'Resumo'!D13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'Resumo'!$A$14:$A$17</f>
            </numRef>
          </cat>
          <val>
            <numRef>
              <f>'Resumo'!$D$14:$D$17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Vendedor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'Resumo'!I13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'Resumo'!$H$14:$H$17</f>
            </numRef>
          </cat>
          <val>
            <numRef>
              <f>'Resumo'!$I$14:$I$17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Potencial de vendas por cidade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'Resumo'!J20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'Resumo'!$H$21:$H$30</f>
            </numRef>
          </cat>
          <val>
            <numRef>
              <f>'Resumo'!$J$21:$J$30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Potencial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33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50</row>
      <rowOff>0</rowOff>
    </from>
    <ext cx="61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22" customWidth="1" min="4" max="4"/>
    <col width="30" customWidth="1" min="5" max="5"/>
    <col width="20" customWidth="1" min="6" max="6"/>
    <col width="16" customWidth="1" min="7" max="7"/>
    <col width="10" customWidth="1" min="8" max="8"/>
    <col width="28" customWidth="1" min="9" max="9"/>
    <col width="17" customWidth="1" min="10" max="10"/>
    <col width="12" customWidth="1" min="11" max="11"/>
    <col width="14" customWidth="1" min="12" max="12"/>
    <col width="30" customWidth="1" min="13" max="13"/>
    <col width="20" customWidth="1" min="14" max="14"/>
    <col width="25" customWidth="1" min="15" max="15"/>
    <col width="22" customWidth="1" min="16" max="16"/>
    <col width="24" customWidth="1" min="17" max="17"/>
    <col width="28" customWidth="1" min="18" max="18"/>
    <col width="18" customWidth="1" min="19" max="19"/>
    <col width="34" customWidth="1" min="20" max="20"/>
    <col width="18" customWidth="1" min="21" max="21"/>
    <col width="20" customWidth="1" min="22" max="22"/>
    <col width="18" customWidth="1" min="23" max="23"/>
  </cols>
  <sheetData>
    <row r="1" ht="38" customHeight="1">
      <c r="A1" s="1" t="inlineStr">
        <is>
          <t>ID da visita</t>
        </is>
      </c>
      <c r="B1" s="1" t="inlineStr">
        <is>
          <t>Data da visita</t>
        </is>
      </c>
      <c r="C1" s="1" t="inlineStr">
        <is>
          <t>Hora prevista</t>
        </is>
      </c>
      <c r="D1" s="1" t="inlineStr">
        <is>
          <t>Vendedor responsável</t>
        </is>
      </c>
      <c r="E1" s="1" t="inlineStr">
        <is>
          <t>Cliente</t>
        </is>
      </c>
      <c r="F1" s="1" t="inlineStr">
        <is>
          <t>CNPJ</t>
        </is>
      </c>
      <c r="G1" s="1" t="inlineStr">
        <is>
          <t>Cidade</t>
        </is>
      </c>
      <c r="H1" s="1" t="inlineStr">
        <is>
          <t>Estado</t>
        </is>
      </c>
      <c r="I1" s="1" t="inlineStr">
        <is>
          <t>Endereço</t>
        </is>
      </c>
      <c r="J1" s="1" t="inlineStr">
        <is>
          <t>Tipo de visita</t>
        </is>
      </c>
      <c r="K1" s="1" t="inlineStr">
        <is>
          <t>Prioridade</t>
        </is>
      </c>
      <c r="L1" s="1" t="inlineStr">
        <is>
          <t>Status</t>
        </is>
      </c>
      <c r="M1" s="1" t="inlineStr">
        <is>
          <t>Objetivo da visita</t>
        </is>
      </c>
      <c r="N1" s="1" t="inlineStr">
        <is>
          <t>Potencial de venda (R$)</t>
        </is>
      </c>
      <c r="O1" s="1" t="inlineStr">
        <is>
          <t>Resultado / valor vendido (R$)</t>
        </is>
      </c>
      <c r="P1" s="1" t="inlineStr">
        <is>
          <t>Deslocamento estimado (km)</t>
        </is>
      </c>
      <c r="Q1" s="1" t="inlineStr">
        <is>
          <t>Duração estimada (minutos)</t>
        </is>
      </c>
      <c r="R1" s="1" t="inlineStr">
        <is>
          <t>Próxima ação</t>
        </is>
      </c>
      <c r="S1" s="1" t="inlineStr">
        <is>
          <t>Data da próxima ação</t>
        </is>
      </c>
      <c r="T1" s="1" t="inlineStr">
        <is>
          <t>Observações</t>
        </is>
      </c>
      <c r="U1" s="1" t="inlineStr">
        <is>
          <t>Dias até a visita</t>
        </is>
      </c>
      <c r="V1" s="1" t="inlineStr">
        <is>
          <t>Cumprimento da visita</t>
        </is>
      </c>
      <c r="W1" s="1" t="inlineStr">
        <is>
          <t>Taxa de conversão</t>
        </is>
      </c>
    </row>
    <row r="2">
      <c r="A2" s="2" t="inlineStr">
        <is>
          <t>VIS-2026-001</t>
        </is>
      </c>
      <c r="B2" s="34" t="n">
        <v>46300</v>
      </c>
      <c r="C2" s="35" t="n">
        <v>0.375</v>
      </c>
      <c r="D2" s="5" t="inlineStr">
        <is>
          <t>João Silva</t>
        </is>
      </c>
      <c r="E2" s="5" t="inlineStr">
        <is>
          <t>Almeida Distribuidora Ltda.</t>
        </is>
      </c>
      <c r="F2" s="6" t="inlineStr">
        <is>
          <t>12.345.678/0001-90</t>
        </is>
      </c>
      <c r="G2" s="2" t="inlineStr">
        <is>
          <t>São Paulo</t>
        </is>
      </c>
      <c r="H2" s="2" t="inlineStr">
        <is>
          <t>SP</t>
        </is>
      </c>
      <c r="I2" s="5" t="inlineStr">
        <is>
          <t>Av. Paulista, 1000</t>
        </is>
      </c>
      <c r="J2" s="2" t="inlineStr">
        <is>
          <t>Prospecção</t>
        </is>
      </c>
      <c r="K2" s="2" t="inlineStr">
        <is>
          <t>Alta</t>
        </is>
      </c>
      <c r="L2" s="2" t="inlineStr">
        <is>
          <t>Planejada</t>
        </is>
      </c>
      <c r="M2" s="5" t="inlineStr">
        <is>
          <t>Apresentar portfólio corporativo</t>
        </is>
      </c>
      <c r="N2" s="36" t="n">
        <v>75000</v>
      </c>
      <c r="O2" s="36" t="n">
        <v>0</v>
      </c>
      <c r="P2" s="8" t="n">
        <v>18</v>
      </c>
      <c r="Q2" s="8" t="n">
        <v>75</v>
      </c>
      <c r="R2" s="5" t="inlineStr">
        <is>
          <t>Enviar proposta comercial</t>
        </is>
      </c>
      <c r="S2" s="34" t="n">
        <v>46301</v>
      </c>
      <c r="T2" s="5" t="inlineStr">
        <is>
          <t>Contato inicial com decisor confirmado.</t>
        </is>
      </c>
      <c r="U2" s="9">
        <f>IF('Rota de Visitas'!$B2="","",'Rota de Visitas'!$B2-TODAY())</f>
        <v/>
      </c>
      <c r="V2" s="37">
        <f>IF('Rota de Visitas'!$A2="","",IF('Rota de Visitas'!$L2="Realizada",1,0))</f>
        <v/>
      </c>
      <c r="W2" s="37">
        <f>IF(OR('Rota de Visitas'!$A2="",'Rota de Visitas'!$N2=""),"",IFERROR('Rota de Visitas'!$O2/'Rota de Visitas'!$N2,0))</f>
        <v/>
      </c>
    </row>
    <row r="3">
      <c r="A3" s="2" t="inlineStr">
        <is>
          <t>VIS-2026-002</t>
        </is>
      </c>
      <c r="B3" s="34" t="n">
        <v>46301</v>
      </c>
      <c r="C3" s="35" t="n">
        <v>0.4375</v>
      </c>
      <c r="D3" s="5" t="inlineStr">
        <is>
          <t>Maria Oliveira</t>
        </is>
      </c>
      <c r="E3" s="5" t="inlineStr">
        <is>
          <t>Campinas Tech Soluções S.A.</t>
        </is>
      </c>
      <c r="F3" s="6" t="inlineStr">
        <is>
          <t>23.456.789/0001-12</t>
        </is>
      </c>
      <c r="G3" s="2" t="inlineStr">
        <is>
          <t>Campinas</t>
        </is>
      </c>
      <c r="H3" s="2" t="inlineStr">
        <is>
          <t>SP</t>
        </is>
      </c>
      <c r="I3" s="5" t="inlineStr">
        <is>
          <t>Rua Barreto Leme, 550</t>
        </is>
      </c>
      <c r="J3" s="2" t="inlineStr">
        <is>
          <t>Pós-venda</t>
        </is>
      </c>
      <c r="K3" s="2" t="inlineStr">
        <is>
          <t>Média</t>
        </is>
      </c>
      <c r="L3" s="2" t="inlineStr">
        <is>
          <t>Realizada</t>
        </is>
      </c>
      <c r="M3" s="5" t="inlineStr">
        <is>
          <t>Avaliar implantação e novas demandas</t>
        </is>
      </c>
      <c r="N3" s="36" t="n">
        <v>22000</v>
      </c>
      <c r="O3" s="36" t="n">
        <v>18500</v>
      </c>
      <c r="P3" s="8" t="n">
        <v>105</v>
      </c>
      <c r="Q3" s="8" t="n">
        <v>60</v>
      </c>
      <c r="R3" s="5" t="inlineStr">
        <is>
          <t>Agendar treinamento da equipe</t>
        </is>
      </c>
      <c r="S3" s="34" t="n">
        <v>46315</v>
      </c>
      <c r="T3" s="5" t="inlineStr">
        <is>
          <t>Cliente aprovou expansão parcial do contrato.</t>
        </is>
      </c>
      <c r="U3" s="11">
        <f>IF('Rota de Visitas'!$B3="","",'Rota de Visitas'!$B3-TODAY())</f>
        <v/>
      </c>
      <c r="V3" s="38">
        <f>IF('Rota de Visitas'!$A3="","",IF('Rota de Visitas'!$L3="Realizada",1,0))</f>
        <v/>
      </c>
      <c r="W3" s="38">
        <f>IF(OR('Rota de Visitas'!$A3="",'Rota de Visitas'!$N3=""),"",IFERROR('Rota de Visitas'!$O3/'Rota de Visitas'!$N3,0))</f>
        <v/>
      </c>
    </row>
    <row r="4">
      <c r="A4" s="2" t="inlineStr">
        <is>
          <t>VIS-2026-003</t>
        </is>
      </c>
      <c r="B4" s="34" t="n">
        <v>46302</v>
      </c>
      <c r="C4" s="35" t="n">
        <v>0.5833333333333334</v>
      </c>
      <c r="D4" s="5" t="inlineStr">
        <is>
          <t>Pedro Santos</t>
        </is>
      </c>
      <c r="E4" s="5" t="inlineStr">
        <is>
          <t>Carioca Comercial Ltda.</t>
        </is>
      </c>
      <c r="F4" s="6" t="inlineStr">
        <is>
          <t>34.567.890/0001-34</t>
        </is>
      </c>
      <c r="G4" s="2" t="inlineStr">
        <is>
          <t>Rio de Janeiro</t>
        </is>
      </c>
      <c r="H4" s="2" t="inlineStr">
        <is>
          <t>RJ</t>
        </is>
      </c>
      <c r="I4" s="5" t="inlineStr">
        <is>
          <t>Rua do Ouvidor, 220</t>
        </is>
      </c>
      <c r="J4" s="2" t="inlineStr">
        <is>
          <t>Renovação</t>
        </is>
      </c>
      <c r="K4" s="2" t="inlineStr">
        <is>
          <t>Alta</t>
        </is>
      </c>
      <c r="L4" s="2" t="inlineStr">
        <is>
          <t>Realizada</t>
        </is>
      </c>
      <c r="M4" s="5" t="inlineStr">
        <is>
          <t>Renovar contrato anual de serviços</t>
        </is>
      </c>
      <c r="N4" s="36" t="n">
        <v>35000</v>
      </c>
      <c r="O4" s="36" t="n">
        <v>32000</v>
      </c>
      <c r="P4" s="8" t="n">
        <v>24</v>
      </c>
      <c r="Q4" s="8" t="n">
        <v>90</v>
      </c>
      <c r="R4" s="5" t="inlineStr">
        <is>
          <t>Formalizar aditivo contratual</t>
        </is>
      </c>
      <c r="S4" s="34" t="n">
        <v>46305</v>
      </c>
      <c r="T4" s="5" t="inlineStr">
        <is>
          <t>Renovação acordada com ajuste de escopo.</t>
        </is>
      </c>
      <c r="U4" s="9">
        <f>IF('Rota de Visitas'!$B4="","",'Rota de Visitas'!$B4-TODAY())</f>
        <v/>
      </c>
      <c r="V4" s="37">
        <f>IF('Rota de Visitas'!$A4="","",IF('Rota de Visitas'!$L4="Realizada",1,0))</f>
        <v/>
      </c>
      <c r="W4" s="37">
        <f>IF(OR('Rota de Visitas'!$A4="",'Rota de Visitas'!$N4=""),"",IFERROR('Rota de Visitas'!$O4/'Rota de Visitas'!$N4,0))</f>
        <v/>
      </c>
    </row>
    <row r="5">
      <c r="A5" s="2" t="inlineStr">
        <is>
          <t>VIS-2026-004</t>
        </is>
      </c>
      <c r="B5" s="34" t="n">
        <v>46303</v>
      </c>
      <c r="C5" s="35" t="n">
        <v>0.4583333333333333</v>
      </c>
      <c r="D5" s="5" t="inlineStr">
        <is>
          <t>Ana Souza</t>
        </is>
      </c>
      <c r="E5" s="5" t="inlineStr">
        <is>
          <t>Mineira Indústria e Comércio</t>
        </is>
      </c>
      <c r="F5" s="6" t="inlineStr">
        <is>
          <t>45.678.901/0001-56</t>
        </is>
      </c>
      <c r="G5" s="2" t="inlineStr">
        <is>
          <t>Belo Horizonte</t>
        </is>
      </c>
      <c r="H5" s="2" t="inlineStr">
        <is>
          <t>MG</t>
        </is>
      </c>
      <c r="I5" s="5" t="inlineStr">
        <is>
          <t>Av. Afonso Pena, 1500</t>
        </is>
      </c>
      <c r="J5" s="2" t="inlineStr">
        <is>
          <t>Cobrança</t>
        </is>
      </c>
      <c r="K5" s="2" t="inlineStr">
        <is>
          <t>Média</t>
        </is>
      </c>
      <c r="L5" s="2" t="inlineStr">
        <is>
          <t>Reagendada</t>
        </is>
      </c>
      <c r="M5" s="5" t="inlineStr">
        <is>
          <t>Negociar pendência financeira</t>
        </is>
      </c>
      <c r="N5" s="36" t="n">
        <v>15000</v>
      </c>
      <c r="O5" s="36" t="n">
        <v>0</v>
      </c>
      <c r="P5" s="8" t="n">
        <v>16</v>
      </c>
      <c r="Q5" s="8" t="n">
        <v>45</v>
      </c>
      <c r="R5" s="5" t="inlineStr">
        <is>
          <t>Confirmar nova data com financeiro</t>
        </is>
      </c>
      <c r="S5" s="34" t="n">
        <v>46310</v>
      </c>
      <c r="T5" s="5" t="inlineStr">
        <is>
          <t>Responsável financeiro solicitou reagendamento.</t>
        </is>
      </c>
      <c r="U5" s="11">
        <f>IF('Rota de Visitas'!$B5="","",'Rota de Visitas'!$B5-TODAY())</f>
        <v/>
      </c>
      <c r="V5" s="38">
        <f>IF('Rota de Visitas'!$A5="","",IF('Rota de Visitas'!$L5="Realizada",1,0))</f>
        <v/>
      </c>
      <c r="W5" s="38">
        <f>IF(OR('Rota de Visitas'!$A5="",'Rota de Visitas'!$N5=""),"",IFERROR('Rota de Visitas'!$O5/'Rota de Visitas'!$N5,0))</f>
        <v/>
      </c>
    </row>
    <row r="6">
      <c r="A6" s="2" t="inlineStr">
        <is>
          <t>VIS-2026-005</t>
        </is>
      </c>
      <c r="B6" s="34" t="n">
        <v>46304</v>
      </c>
      <c r="C6" s="35" t="n">
        <v>0.6458333333333334</v>
      </c>
      <c r="D6" s="5" t="inlineStr">
        <is>
          <t>João Silva</t>
        </is>
      </c>
      <c r="E6" s="5" t="inlineStr">
        <is>
          <t>Curitiba Logística Integrada</t>
        </is>
      </c>
      <c r="F6" s="6" t="inlineStr">
        <is>
          <t>56.789.012/0001-78</t>
        </is>
      </c>
      <c r="G6" s="2" t="inlineStr">
        <is>
          <t>Curitiba</t>
        </is>
      </c>
      <c r="H6" s="2" t="inlineStr">
        <is>
          <t>PR</t>
        </is>
      </c>
      <c r="I6" s="5" t="inlineStr">
        <is>
          <t>Rua XV de Novembro, 780</t>
        </is>
      </c>
      <c r="J6" s="2" t="inlineStr">
        <is>
          <t>Relacionamento</t>
        </is>
      </c>
      <c r="K6" s="2" t="inlineStr">
        <is>
          <t>Baixa</t>
        </is>
      </c>
      <c r="L6" s="2" t="inlineStr">
        <is>
          <t>Planejada</t>
        </is>
      </c>
      <c r="M6" s="5" t="inlineStr">
        <is>
          <t>Mapear oportunidades na operação</t>
        </is>
      </c>
      <c r="N6" s="36" t="n">
        <v>48000</v>
      </c>
      <c r="O6" s="36" t="n">
        <v>0</v>
      </c>
      <c r="P6" s="8" t="n">
        <v>42</v>
      </c>
      <c r="Q6" s="8" t="n">
        <v>75</v>
      </c>
      <c r="R6" s="5" t="inlineStr">
        <is>
          <t>Registrar demandas do cliente</t>
        </is>
      </c>
      <c r="S6" s="34" t="n">
        <v>46307</v>
      </c>
      <c r="T6" s="5" t="inlineStr">
        <is>
          <t>Visita com gestor operacional.</t>
        </is>
      </c>
      <c r="U6" s="9">
        <f>IF('Rota de Visitas'!$B6="","",'Rota de Visitas'!$B6-TODAY())</f>
        <v/>
      </c>
      <c r="V6" s="37">
        <f>IF('Rota de Visitas'!$A6="","",IF('Rota de Visitas'!$L6="Realizada",1,0))</f>
        <v/>
      </c>
      <c r="W6" s="37">
        <f>IF(OR('Rota de Visitas'!$A6="",'Rota de Visitas'!$N6=""),"",IFERROR('Rota de Visitas'!$O6/'Rota de Visitas'!$N6,0))</f>
        <v/>
      </c>
    </row>
    <row r="7">
      <c r="A7" s="2" t="inlineStr">
        <is>
          <t>VIS-2026-006</t>
        </is>
      </c>
      <c r="B7" s="34" t="n">
        <v>46307</v>
      </c>
      <c r="C7" s="35" t="n">
        <v>0.3958333333333333</v>
      </c>
      <c r="D7" s="5" t="inlineStr">
        <is>
          <t>Maria Oliveira</t>
        </is>
      </c>
      <c r="E7" s="5" t="inlineStr">
        <is>
          <t>Gaúcha Varejo S.A.</t>
        </is>
      </c>
      <c r="F7" s="6" t="inlineStr">
        <is>
          <t>67.890.123/0001-90</t>
        </is>
      </c>
      <c r="G7" s="2" t="inlineStr">
        <is>
          <t>Porto Alegre</t>
        </is>
      </c>
      <c r="H7" s="2" t="inlineStr">
        <is>
          <t>RS</t>
        </is>
      </c>
      <c r="I7" s="5" t="inlineStr">
        <is>
          <t>Av. Ipiranga, 3200</t>
        </is>
      </c>
      <c r="J7" s="2" t="inlineStr">
        <is>
          <t>Cobrança</t>
        </is>
      </c>
      <c r="K7" s="2" t="inlineStr">
        <is>
          <t>Baixa</t>
        </is>
      </c>
      <c r="L7" s="2" t="inlineStr">
        <is>
          <t>Cancelada</t>
        </is>
      </c>
      <c r="M7" s="5" t="inlineStr">
        <is>
          <t>Revisar acordo de pagamento</t>
        </is>
      </c>
      <c r="N7" s="36" t="n">
        <v>8500</v>
      </c>
      <c r="O7" s="36" t="n">
        <v>0</v>
      </c>
      <c r="P7" s="8" t="n">
        <v>28</v>
      </c>
      <c r="Q7" s="8" t="n">
        <v>50</v>
      </c>
      <c r="R7" s="5" t="inlineStr">
        <is>
          <t>Retomar contato em novembro</t>
        </is>
      </c>
      <c r="S7" s="34" t="n">
        <v>46329</v>
      </c>
      <c r="T7" s="5" t="inlineStr">
        <is>
          <t>Cliente cancelou por reestruturação interna.</t>
        </is>
      </c>
      <c r="U7" s="11">
        <f>IF('Rota de Visitas'!$B7="","",'Rota de Visitas'!$B7-TODAY())</f>
        <v/>
      </c>
      <c r="V7" s="38">
        <f>IF('Rota de Visitas'!$A7="","",IF('Rota de Visitas'!$L7="Realizada",1,0))</f>
        <v/>
      </c>
      <c r="W7" s="38">
        <f>IF(OR('Rota de Visitas'!$A7="",'Rota de Visitas'!$N7=""),"",IFERROR('Rota de Visitas'!$O7/'Rota de Visitas'!$N7,0))</f>
        <v/>
      </c>
    </row>
    <row r="8">
      <c r="A8" s="2" t="inlineStr">
        <is>
          <t>VIS-2026-007</t>
        </is>
      </c>
      <c r="B8" s="34" t="n">
        <v>46308</v>
      </c>
      <c r="C8" s="35" t="n">
        <v>0.5416666666666666</v>
      </c>
      <c r="D8" s="5" t="inlineStr">
        <is>
          <t>Pedro Santos</t>
        </is>
      </c>
      <c r="E8" s="5" t="inlineStr">
        <is>
          <t>Bahia Construções Ltda.</t>
        </is>
      </c>
      <c r="F8" s="6" t="inlineStr">
        <is>
          <t>78.901.234/0001-11</t>
        </is>
      </c>
      <c r="G8" s="2" t="inlineStr">
        <is>
          <t>Salvador</t>
        </is>
      </c>
      <c r="H8" s="2" t="inlineStr">
        <is>
          <t>BA</t>
        </is>
      </c>
      <c r="I8" s="5" t="inlineStr">
        <is>
          <t>Av. Tancredo Neves, 1800</t>
        </is>
      </c>
      <c r="J8" s="2" t="inlineStr">
        <is>
          <t>Prospecção</t>
        </is>
      </c>
      <c r="K8" s="2" t="inlineStr">
        <is>
          <t>Alta</t>
        </is>
      </c>
      <c r="L8" s="2" t="inlineStr">
        <is>
          <t>Realizada</t>
        </is>
      </c>
      <c r="M8" s="5" t="inlineStr">
        <is>
          <t>Apresentar solução para novo projeto</t>
        </is>
      </c>
      <c r="N8" s="36" t="n">
        <v>62000</v>
      </c>
      <c r="O8" s="36" t="n">
        <v>55000</v>
      </c>
      <c r="P8" s="8" t="n">
        <v>31</v>
      </c>
      <c r="Q8" s="8" t="n">
        <v>100</v>
      </c>
      <c r="R8" s="5" t="inlineStr">
        <is>
          <t>Enviar cronograma de implantação</t>
        </is>
      </c>
      <c r="S8" s="34" t="n">
        <v>46312</v>
      </c>
      <c r="T8" s="5" t="inlineStr">
        <is>
          <t>Proposta aprovada para início no próximo mês.</t>
        </is>
      </c>
      <c r="U8" s="9">
        <f>IF('Rota de Visitas'!$B8="","",'Rota de Visitas'!$B8-TODAY())</f>
        <v/>
      </c>
      <c r="V8" s="37">
        <f>IF('Rota de Visitas'!$A8="","",IF('Rota de Visitas'!$L8="Realizada",1,0))</f>
        <v/>
      </c>
      <c r="W8" s="37">
        <f>IF(OR('Rota de Visitas'!$A8="",'Rota de Visitas'!$N8=""),"",IFERROR('Rota de Visitas'!$O8/'Rota de Visitas'!$N8,0))</f>
        <v/>
      </c>
    </row>
    <row r="9">
      <c r="A9" s="2" t="inlineStr">
        <is>
          <t>VIS-2026-008</t>
        </is>
      </c>
      <c r="B9" s="34" t="n">
        <v>46309</v>
      </c>
      <c r="C9" s="35" t="n">
        <v>0.4166666666666667</v>
      </c>
      <c r="D9" s="5" t="inlineStr">
        <is>
          <t>Ana Souza</t>
        </is>
      </c>
      <c r="E9" s="5" t="inlineStr">
        <is>
          <t>Recife Serviços Empresariais</t>
        </is>
      </c>
      <c r="F9" s="6" t="inlineStr">
        <is>
          <t>89.012.345/0001-22</t>
        </is>
      </c>
      <c r="G9" s="2" t="inlineStr">
        <is>
          <t>Recife</t>
        </is>
      </c>
      <c r="H9" s="2" t="inlineStr">
        <is>
          <t>PE</t>
        </is>
      </c>
      <c r="I9" s="5" t="inlineStr">
        <is>
          <t>Rua do Apolo, 410</t>
        </is>
      </c>
      <c r="J9" s="2" t="inlineStr">
        <is>
          <t>Pós-venda</t>
        </is>
      </c>
      <c r="K9" s="2" t="inlineStr">
        <is>
          <t>Média</t>
        </is>
      </c>
      <c r="L9" s="2" t="inlineStr">
        <is>
          <t>Planejada</t>
        </is>
      </c>
      <c r="M9" s="5" t="inlineStr">
        <is>
          <t>Revisar indicadores de satisfação</t>
        </is>
      </c>
      <c r="N9" s="36" t="n">
        <v>28000</v>
      </c>
      <c r="O9" s="36" t="n">
        <v>0</v>
      </c>
      <c r="P9" s="8" t="n">
        <v>20</v>
      </c>
      <c r="Q9" s="8" t="n">
        <v>60</v>
      </c>
      <c r="R9" s="5" t="inlineStr">
        <is>
          <t>Levar relatório de desempenho</t>
        </is>
      </c>
      <c r="S9" s="34" t="n">
        <v>46310</v>
      </c>
      <c r="T9" s="5" t="inlineStr">
        <is>
          <t>Reunião com gerente de operações.</t>
        </is>
      </c>
      <c r="U9" s="11">
        <f>IF('Rota de Visitas'!$B9="","",'Rota de Visitas'!$B9-TODAY())</f>
        <v/>
      </c>
      <c r="V9" s="38">
        <f>IF('Rota de Visitas'!$A9="","",IF('Rota de Visitas'!$L9="Realizada",1,0))</f>
        <v/>
      </c>
      <c r="W9" s="38">
        <f>IF(OR('Rota de Visitas'!$A9="",'Rota de Visitas'!$N9=""),"",IFERROR('Rota de Visitas'!$O9/'Rota de Visitas'!$N9,0))</f>
        <v/>
      </c>
    </row>
    <row r="10">
      <c r="A10" s="2" t="inlineStr">
        <is>
          <t>VIS-2026-009</t>
        </is>
      </c>
      <c r="B10" s="34" t="n">
        <v>46310</v>
      </c>
      <c r="C10" s="35" t="n">
        <v>0.6666666666666666</v>
      </c>
      <c r="D10" s="5" t="inlineStr">
        <is>
          <t>João Silva</t>
        </is>
      </c>
      <c r="E10" s="5" t="inlineStr">
        <is>
          <t>Fortaleza Alimentos S.A.</t>
        </is>
      </c>
      <c r="F10" s="6" t="inlineStr">
        <is>
          <t>90.123.456/0001-33</t>
        </is>
      </c>
      <c r="G10" s="2" t="inlineStr">
        <is>
          <t>Fortaleza</t>
        </is>
      </c>
      <c r="H10" s="2" t="inlineStr">
        <is>
          <t>CE</t>
        </is>
      </c>
      <c r="I10" s="5" t="inlineStr">
        <is>
          <t>Av. Beira Mar, 900</t>
        </is>
      </c>
      <c r="J10" s="2" t="inlineStr">
        <is>
          <t>Renovação</t>
        </is>
      </c>
      <c r="K10" s="2" t="inlineStr">
        <is>
          <t>Alta</t>
        </is>
      </c>
      <c r="L10" s="2" t="inlineStr">
        <is>
          <t>Realizada</t>
        </is>
      </c>
      <c r="M10" s="5" t="inlineStr">
        <is>
          <t>Ampliar contrato de fornecimento</t>
        </is>
      </c>
      <c r="N10" s="36" t="n">
        <v>40000</v>
      </c>
      <c r="O10" s="36" t="n">
        <v>38000</v>
      </c>
      <c r="P10" s="8" t="n">
        <v>36</v>
      </c>
      <c r="Q10" s="8" t="n">
        <v>80</v>
      </c>
      <c r="R10" s="5" t="inlineStr">
        <is>
          <t>Enviar pedido para assinatura</t>
        </is>
      </c>
      <c r="S10" s="34" t="n">
        <v>46313</v>
      </c>
      <c r="T10" s="5" t="inlineStr">
        <is>
          <t>Ampliação aprovada com vigência de 12 meses.</t>
        </is>
      </c>
      <c r="U10" s="9">
        <f>IF('Rota de Visitas'!$B10="","",'Rota de Visitas'!$B10-TODAY())</f>
        <v/>
      </c>
      <c r="V10" s="37">
        <f>IF('Rota de Visitas'!$A10="","",IF('Rota de Visitas'!$L10="Realizada",1,0))</f>
        <v/>
      </c>
      <c r="W10" s="37">
        <f>IF(OR('Rota de Visitas'!$A10="",'Rota de Visitas'!$N10=""),"",IFERROR('Rota de Visitas'!$O10/'Rota de Visitas'!$N10,0))</f>
        <v/>
      </c>
    </row>
    <row r="11">
      <c r="A11" s="2" t="inlineStr">
        <is>
          <t>VIS-2026-010</t>
        </is>
      </c>
      <c r="B11" s="34" t="n">
        <v>46311</v>
      </c>
      <c r="C11" s="35" t="n">
        <v>0.3541666666666667</v>
      </c>
      <c r="D11" s="5" t="inlineStr">
        <is>
          <t>Maria Oliveira</t>
        </is>
      </c>
      <c r="E11" s="5" t="inlineStr">
        <is>
          <t>Brasília Consultoria Corporativa</t>
        </is>
      </c>
      <c r="F11" s="6" t="inlineStr">
        <is>
          <t>01.234.567/0001-44</t>
        </is>
      </c>
      <c r="G11" s="2" t="inlineStr">
        <is>
          <t>Brasília</t>
        </is>
      </c>
      <c r="H11" s="2" t="inlineStr">
        <is>
          <t>DF</t>
        </is>
      </c>
      <c r="I11" s="5" t="inlineStr">
        <is>
          <t>SCN Quadra 5, Bloco A</t>
        </is>
      </c>
      <c r="J11" s="2" t="inlineStr">
        <is>
          <t>Relacionamento</t>
        </is>
      </c>
      <c r="K11" s="2" t="inlineStr">
        <is>
          <t>Média</t>
        </is>
      </c>
      <c r="L11" s="2" t="inlineStr">
        <is>
          <t>Reagendada</t>
        </is>
      </c>
      <c r="M11" s="5" t="inlineStr">
        <is>
          <t>Revisar plano de contas estratégico</t>
        </is>
      </c>
      <c r="N11" s="36" t="n">
        <v>18000</v>
      </c>
      <c r="O11" s="36" t="n">
        <v>0</v>
      </c>
      <c r="P11" s="8" t="n">
        <v>14</v>
      </c>
      <c r="Q11" s="8" t="n">
        <v>70</v>
      </c>
      <c r="R11" s="5" t="inlineStr">
        <is>
          <t>Propor nova agenda ao diretor</t>
        </is>
      </c>
      <c r="S11" s="34" t="n">
        <v>46317</v>
      </c>
      <c r="T11" s="5" t="inlineStr">
        <is>
          <t>Diretor estará em viagem na data original.</t>
        </is>
      </c>
      <c r="U11" s="11">
        <f>IF('Rota de Visitas'!$B11="","",'Rota de Visitas'!$B11-TODAY())</f>
        <v/>
      </c>
      <c r="V11" s="38">
        <f>IF('Rota de Visitas'!$A11="","",IF('Rota de Visitas'!$L11="Realizada",1,0))</f>
        <v/>
      </c>
      <c r="W11" s="38">
        <f>IF(OR('Rota de Visitas'!$A11="",'Rota de Visitas'!$N11=""),"",IFERROR('Rota de Visitas'!$O11/'Rota de Visitas'!$N11,0))</f>
        <v/>
      </c>
    </row>
    <row r="12">
      <c r="A12" s="2" t="n"/>
      <c r="B12" s="34" t="n"/>
      <c r="C12" s="35" t="n"/>
      <c r="D12" s="5" t="n"/>
      <c r="E12" s="5" t="n"/>
      <c r="F12" s="6" t="n"/>
      <c r="G12" s="2" t="n"/>
      <c r="H12" s="2" t="n"/>
      <c r="I12" s="5" t="n"/>
      <c r="J12" s="2" t="n"/>
      <c r="K12" s="2" t="n"/>
      <c r="L12" s="2" t="n"/>
      <c r="M12" s="5" t="n"/>
      <c r="N12" s="36" t="n"/>
      <c r="O12" s="36" t="n"/>
      <c r="P12" s="8" t="n"/>
      <c r="Q12" s="8" t="n"/>
      <c r="R12" s="5" t="n"/>
      <c r="S12" s="34" t="n"/>
      <c r="T12" s="5" t="n"/>
      <c r="U12" s="9">
        <f>IF('Rota de Visitas'!$B12="","",'Rota de Visitas'!$B12-TODAY())</f>
        <v/>
      </c>
      <c r="V12" s="37">
        <f>IF('Rota de Visitas'!$A12="","",IF('Rota de Visitas'!$L12="Realizada",1,0))</f>
        <v/>
      </c>
      <c r="W12" s="37">
        <f>IF(OR('Rota de Visitas'!$A12="",'Rota de Visitas'!$N12=""),"",IFERROR('Rota de Visitas'!$O12/'Rota de Visitas'!$N12,0))</f>
        <v/>
      </c>
    </row>
    <row r="13">
      <c r="A13" s="2" t="n"/>
      <c r="B13" s="34" t="n"/>
      <c r="C13" s="35" t="n"/>
      <c r="D13" s="5" t="n"/>
      <c r="E13" s="5" t="n"/>
      <c r="F13" s="6" t="n"/>
      <c r="G13" s="2" t="n"/>
      <c r="H13" s="2" t="n"/>
      <c r="I13" s="5" t="n"/>
      <c r="J13" s="2" t="n"/>
      <c r="K13" s="2" t="n"/>
      <c r="L13" s="2" t="n"/>
      <c r="M13" s="5" t="n"/>
      <c r="N13" s="36" t="n"/>
      <c r="O13" s="36" t="n"/>
      <c r="P13" s="8" t="n"/>
      <c r="Q13" s="8" t="n"/>
      <c r="R13" s="5" t="n"/>
      <c r="S13" s="34" t="n"/>
      <c r="T13" s="5" t="n"/>
      <c r="U13" s="11">
        <f>IF('Rota de Visitas'!$B13="","",'Rota de Visitas'!$B13-TODAY())</f>
        <v/>
      </c>
      <c r="V13" s="38">
        <f>IF('Rota de Visitas'!$A13="","",IF('Rota de Visitas'!$L13="Realizada",1,0))</f>
        <v/>
      </c>
      <c r="W13" s="38">
        <f>IF(OR('Rota de Visitas'!$A13="",'Rota de Visitas'!$N13=""),"",IFERROR('Rota de Visitas'!$O13/'Rota de Visitas'!$N13,0))</f>
        <v/>
      </c>
    </row>
    <row r="14">
      <c r="A14" s="2" t="n"/>
      <c r="B14" s="34" t="n"/>
      <c r="C14" s="35" t="n"/>
      <c r="D14" s="5" t="n"/>
      <c r="E14" s="5" t="n"/>
      <c r="F14" s="6" t="n"/>
      <c r="G14" s="2" t="n"/>
      <c r="H14" s="2" t="n"/>
      <c r="I14" s="5" t="n"/>
      <c r="J14" s="2" t="n"/>
      <c r="K14" s="2" t="n"/>
      <c r="L14" s="2" t="n"/>
      <c r="M14" s="5" t="n"/>
      <c r="N14" s="36" t="n"/>
      <c r="O14" s="36" t="n"/>
      <c r="P14" s="8" t="n"/>
      <c r="Q14" s="8" t="n"/>
      <c r="R14" s="5" t="n"/>
      <c r="S14" s="34" t="n"/>
      <c r="T14" s="5" t="n"/>
      <c r="U14" s="9">
        <f>IF('Rota de Visitas'!$B14="","",'Rota de Visitas'!$B14-TODAY())</f>
        <v/>
      </c>
      <c r="V14" s="37">
        <f>IF('Rota de Visitas'!$A14="","",IF('Rota de Visitas'!$L14="Realizada",1,0))</f>
        <v/>
      </c>
      <c r="W14" s="37">
        <f>IF(OR('Rota de Visitas'!$A14="",'Rota de Visitas'!$N14=""),"",IFERROR('Rota de Visitas'!$O14/'Rota de Visitas'!$N14,0))</f>
        <v/>
      </c>
    </row>
    <row r="15">
      <c r="A15" s="2" t="n"/>
      <c r="B15" s="34" t="n"/>
      <c r="C15" s="35" t="n"/>
      <c r="D15" s="5" t="n"/>
      <c r="E15" s="5" t="n"/>
      <c r="F15" s="6" t="n"/>
      <c r="G15" s="2" t="n"/>
      <c r="H15" s="2" t="n"/>
      <c r="I15" s="5" t="n"/>
      <c r="J15" s="2" t="n"/>
      <c r="K15" s="2" t="n"/>
      <c r="L15" s="2" t="n"/>
      <c r="M15" s="5" t="n"/>
      <c r="N15" s="36" t="n"/>
      <c r="O15" s="36" t="n"/>
      <c r="P15" s="8" t="n"/>
      <c r="Q15" s="8" t="n"/>
      <c r="R15" s="5" t="n"/>
      <c r="S15" s="34" t="n"/>
      <c r="T15" s="5" t="n"/>
      <c r="U15" s="11">
        <f>IF('Rota de Visitas'!$B15="","",'Rota de Visitas'!$B15-TODAY())</f>
        <v/>
      </c>
      <c r="V15" s="38">
        <f>IF('Rota de Visitas'!$A15="","",IF('Rota de Visitas'!$L15="Realizada",1,0))</f>
        <v/>
      </c>
      <c r="W15" s="38">
        <f>IF(OR('Rota de Visitas'!$A15="",'Rota de Visitas'!$N15=""),"",IFERROR('Rota de Visitas'!$O15/'Rota de Visitas'!$N15,0))</f>
        <v/>
      </c>
    </row>
    <row r="16">
      <c r="A16" s="2" t="n"/>
      <c r="B16" s="34" t="n"/>
      <c r="C16" s="35" t="n"/>
      <c r="D16" s="5" t="n"/>
      <c r="E16" s="5" t="n"/>
      <c r="F16" s="6" t="n"/>
      <c r="G16" s="2" t="n"/>
      <c r="H16" s="2" t="n"/>
      <c r="I16" s="5" t="n"/>
      <c r="J16" s="2" t="n"/>
      <c r="K16" s="2" t="n"/>
      <c r="L16" s="2" t="n"/>
      <c r="M16" s="5" t="n"/>
      <c r="N16" s="36" t="n"/>
      <c r="O16" s="36" t="n"/>
      <c r="P16" s="8" t="n"/>
      <c r="Q16" s="8" t="n"/>
      <c r="R16" s="5" t="n"/>
      <c r="S16" s="34" t="n"/>
      <c r="T16" s="5" t="n"/>
      <c r="U16" s="9">
        <f>IF('Rota de Visitas'!$B16="","",'Rota de Visitas'!$B16-TODAY())</f>
        <v/>
      </c>
      <c r="V16" s="37">
        <f>IF('Rota de Visitas'!$A16="","",IF('Rota de Visitas'!$L16="Realizada",1,0))</f>
        <v/>
      </c>
      <c r="W16" s="37">
        <f>IF(OR('Rota de Visitas'!$A16="",'Rota de Visitas'!$N16=""),"",IFERROR('Rota de Visitas'!$O16/'Rota de Visitas'!$N16,0))</f>
        <v/>
      </c>
    </row>
    <row r="17">
      <c r="A17" s="2" t="n"/>
      <c r="B17" s="34" t="n"/>
      <c r="C17" s="35" t="n"/>
      <c r="D17" s="5" t="n"/>
      <c r="E17" s="5" t="n"/>
      <c r="F17" s="6" t="n"/>
      <c r="G17" s="2" t="n"/>
      <c r="H17" s="2" t="n"/>
      <c r="I17" s="5" t="n"/>
      <c r="J17" s="2" t="n"/>
      <c r="K17" s="2" t="n"/>
      <c r="L17" s="2" t="n"/>
      <c r="M17" s="5" t="n"/>
      <c r="N17" s="36" t="n"/>
      <c r="O17" s="36" t="n"/>
      <c r="P17" s="8" t="n"/>
      <c r="Q17" s="8" t="n"/>
      <c r="R17" s="5" t="n"/>
      <c r="S17" s="34" t="n"/>
      <c r="T17" s="5" t="n"/>
      <c r="U17" s="11">
        <f>IF('Rota de Visitas'!$B17="","",'Rota de Visitas'!$B17-TODAY())</f>
        <v/>
      </c>
      <c r="V17" s="38">
        <f>IF('Rota de Visitas'!$A17="","",IF('Rota de Visitas'!$L17="Realizada",1,0))</f>
        <v/>
      </c>
      <c r="W17" s="38">
        <f>IF(OR('Rota de Visitas'!$A17="",'Rota de Visitas'!$N17=""),"",IFERROR('Rota de Visitas'!$O17/'Rota de Visitas'!$N17,0))</f>
        <v/>
      </c>
    </row>
    <row r="18">
      <c r="A18" s="2" t="n"/>
      <c r="B18" s="34" t="n"/>
      <c r="C18" s="35" t="n"/>
      <c r="D18" s="5" t="n"/>
      <c r="E18" s="5" t="n"/>
      <c r="F18" s="6" t="n"/>
      <c r="G18" s="2" t="n"/>
      <c r="H18" s="2" t="n"/>
      <c r="I18" s="5" t="n"/>
      <c r="J18" s="2" t="n"/>
      <c r="K18" s="2" t="n"/>
      <c r="L18" s="2" t="n"/>
      <c r="M18" s="5" t="n"/>
      <c r="N18" s="36" t="n"/>
      <c r="O18" s="36" t="n"/>
      <c r="P18" s="8" t="n"/>
      <c r="Q18" s="8" t="n"/>
      <c r="R18" s="5" t="n"/>
      <c r="S18" s="34" t="n"/>
      <c r="T18" s="5" t="n"/>
      <c r="U18" s="9">
        <f>IF('Rota de Visitas'!$B18="","",'Rota de Visitas'!$B18-TODAY())</f>
        <v/>
      </c>
      <c r="V18" s="37">
        <f>IF('Rota de Visitas'!$A18="","",IF('Rota de Visitas'!$L18="Realizada",1,0))</f>
        <v/>
      </c>
      <c r="W18" s="37">
        <f>IF(OR('Rota de Visitas'!$A18="",'Rota de Visitas'!$N18=""),"",IFERROR('Rota de Visitas'!$O18/'Rota de Visitas'!$N18,0))</f>
        <v/>
      </c>
    </row>
    <row r="19">
      <c r="A19" s="2" t="n"/>
      <c r="B19" s="34" t="n"/>
      <c r="C19" s="35" t="n"/>
      <c r="D19" s="5" t="n"/>
      <c r="E19" s="5" t="n"/>
      <c r="F19" s="6" t="n"/>
      <c r="G19" s="2" t="n"/>
      <c r="H19" s="2" t="n"/>
      <c r="I19" s="5" t="n"/>
      <c r="J19" s="2" t="n"/>
      <c r="K19" s="2" t="n"/>
      <c r="L19" s="2" t="n"/>
      <c r="M19" s="5" t="n"/>
      <c r="N19" s="36" t="n"/>
      <c r="O19" s="36" t="n"/>
      <c r="P19" s="8" t="n"/>
      <c r="Q19" s="8" t="n"/>
      <c r="R19" s="5" t="n"/>
      <c r="S19" s="34" t="n"/>
      <c r="T19" s="5" t="n"/>
      <c r="U19" s="11">
        <f>IF('Rota de Visitas'!$B19="","",'Rota de Visitas'!$B19-TODAY())</f>
        <v/>
      </c>
      <c r="V19" s="38">
        <f>IF('Rota de Visitas'!$A19="","",IF('Rota de Visitas'!$L19="Realizada",1,0))</f>
        <v/>
      </c>
      <c r="W19" s="38">
        <f>IF(OR('Rota de Visitas'!$A19="",'Rota de Visitas'!$N19=""),"",IFERROR('Rota de Visitas'!$O19/'Rota de Visitas'!$N19,0))</f>
        <v/>
      </c>
    </row>
    <row r="20">
      <c r="A20" s="2" t="n"/>
      <c r="B20" s="34" t="n"/>
      <c r="C20" s="35" t="n"/>
      <c r="D20" s="5" t="n"/>
      <c r="E20" s="5" t="n"/>
      <c r="F20" s="6" t="n"/>
      <c r="G20" s="2" t="n"/>
      <c r="H20" s="2" t="n"/>
      <c r="I20" s="5" t="n"/>
      <c r="J20" s="2" t="n"/>
      <c r="K20" s="2" t="n"/>
      <c r="L20" s="2" t="n"/>
      <c r="M20" s="5" t="n"/>
      <c r="N20" s="36" t="n"/>
      <c r="O20" s="36" t="n"/>
      <c r="P20" s="8" t="n"/>
      <c r="Q20" s="8" t="n"/>
      <c r="R20" s="5" t="n"/>
      <c r="S20" s="34" t="n"/>
      <c r="T20" s="5" t="n"/>
      <c r="U20" s="9">
        <f>IF('Rota de Visitas'!$B20="","",'Rota de Visitas'!$B20-TODAY())</f>
        <v/>
      </c>
      <c r="V20" s="37">
        <f>IF('Rota de Visitas'!$A20="","",IF('Rota de Visitas'!$L20="Realizada",1,0))</f>
        <v/>
      </c>
      <c r="W20" s="37">
        <f>IF(OR('Rota de Visitas'!$A20="",'Rota de Visitas'!$N20=""),"",IFERROR('Rota de Visitas'!$O20/'Rota de Visitas'!$N20,0))</f>
        <v/>
      </c>
    </row>
    <row r="21">
      <c r="A21" s="2" t="n"/>
      <c r="B21" s="34" t="n"/>
      <c r="C21" s="35" t="n"/>
      <c r="D21" s="5" t="n"/>
      <c r="E21" s="5" t="n"/>
      <c r="F21" s="6" t="n"/>
      <c r="G21" s="2" t="n"/>
      <c r="H21" s="2" t="n"/>
      <c r="I21" s="5" t="n"/>
      <c r="J21" s="2" t="n"/>
      <c r="K21" s="2" t="n"/>
      <c r="L21" s="2" t="n"/>
      <c r="M21" s="5" t="n"/>
      <c r="N21" s="36" t="n"/>
      <c r="O21" s="36" t="n"/>
      <c r="P21" s="8" t="n"/>
      <c r="Q21" s="8" t="n"/>
      <c r="R21" s="5" t="n"/>
      <c r="S21" s="34" t="n"/>
      <c r="T21" s="5" t="n"/>
      <c r="U21" s="11">
        <f>IF('Rota de Visitas'!$B21="","",'Rota de Visitas'!$B21-TODAY())</f>
        <v/>
      </c>
      <c r="V21" s="38">
        <f>IF('Rota de Visitas'!$A21="","",IF('Rota de Visitas'!$L21="Realizada",1,0))</f>
        <v/>
      </c>
      <c r="W21" s="38">
        <f>IF(OR('Rota de Visitas'!$A21="",'Rota de Visitas'!$N21=""),"",IFERROR('Rota de Visitas'!$O21/'Rota de Visitas'!$N21,0))</f>
        <v/>
      </c>
    </row>
    <row r="22">
      <c r="A22" s="2" t="n"/>
      <c r="B22" s="34" t="n"/>
      <c r="C22" s="35" t="n"/>
      <c r="D22" s="5" t="n"/>
      <c r="E22" s="5" t="n"/>
      <c r="F22" s="6" t="n"/>
      <c r="G22" s="2" t="n"/>
      <c r="H22" s="2" t="n"/>
      <c r="I22" s="5" t="n"/>
      <c r="J22" s="2" t="n"/>
      <c r="K22" s="2" t="n"/>
      <c r="L22" s="2" t="n"/>
      <c r="M22" s="5" t="n"/>
      <c r="N22" s="36" t="n"/>
      <c r="O22" s="36" t="n"/>
      <c r="P22" s="8" t="n"/>
      <c r="Q22" s="8" t="n"/>
      <c r="R22" s="5" t="n"/>
      <c r="S22" s="34" t="n"/>
      <c r="T22" s="5" t="n"/>
      <c r="U22" s="9">
        <f>IF('Rota de Visitas'!$B22="","",'Rota de Visitas'!$B22-TODAY())</f>
        <v/>
      </c>
      <c r="V22" s="37">
        <f>IF('Rota de Visitas'!$A22="","",IF('Rota de Visitas'!$L22="Realizada",1,0))</f>
        <v/>
      </c>
      <c r="W22" s="37">
        <f>IF(OR('Rota de Visitas'!$A22="",'Rota de Visitas'!$N22=""),"",IFERROR('Rota de Visitas'!$O22/'Rota de Visitas'!$N22,0))</f>
        <v/>
      </c>
    </row>
    <row r="23">
      <c r="A23" s="2" t="n"/>
      <c r="B23" s="34" t="n"/>
      <c r="C23" s="35" t="n"/>
      <c r="D23" s="5" t="n"/>
      <c r="E23" s="5" t="n"/>
      <c r="F23" s="6" t="n"/>
      <c r="G23" s="2" t="n"/>
      <c r="H23" s="2" t="n"/>
      <c r="I23" s="5" t="n"/>
      <c r="J23" s="2" t="n"/>
      <c r="K23" s="2" t="n"/>
      <c r="L23" s="2" t="n"/>
      <c r="M23" s="5" t="n"/>
      <c r="N23" s="36" t="n"/>
      <c r="O23" s="36" t="n"/>
      <c r="P23" s="8" t="n"/>
      <c r="Q23" s="8" t="n"/>
      <c r="R23" s="5" t="n"/>
      <c r="S23" s="34" t="n"/>
      <c r="T23" s="5" t="n"/>
      <c r="U23" s="11">
        <f>IF('Rota de Visitas'!$B23="","",'Rota de Visitas'!$B23-TODAY())</f>
        <v/>
      </c>
      <c r="V23" s="38">
        <f>IF('Rota de Visitas'!$A23="","",IF('Rota de Visitas'!$L23="Realizada",1,0))</f>
        <v/>
      </c>
      <c r="W23" s="38">
        <f>IF(OR('Rota de Visitas'!$A23="",'Rota de Visitas'!$N23=""),"",IFERROR('Rota de Visitas'!$O23/'Rota de Visitas'!$N23,0))</f>
        <v/>
      </c>
    </row>
    <row r="24">
      <c r="A24" s="2" t="n"/>
      <c r="B24" s="34" t="n"/>
      <c r="C24" s="35" t="n"/>
      <c r="D24" s="5" t="n"/>
      <c r="E24" s="5" t="n"/>
      <c r="F24" s="6" t="n"/>
      <c r="G24" s="2" t="n"/>
      <c r="H24" s="2" t="n"/>
      <c r="I24" s="5" t="n"/>
      <c r="J24" s="2" t="n"/>
      <c r="K24" s="2" t="n"/>
      <c r="L24" s="2" t="n"/>
      <c r="M24" s="5" t="n"/>
      <c r="N24" s="36" t="n"/>
      <c r="O24" s="36" t="n"/>
      <c r="P24" s="8" t="n"/>
      <c r="Q24" s="8" t="n"/>
      <c r="R24" s="5" t="n"/>
      <c r="S24" s="34" t="n"/>
      <c r="T24" s="5" t="n"/>
      <c r="U24" s="9">
        <f>IF('Rota de Visitas'!$B24="","",'Rota de Visitas'!$B24-TODAY())</f>
        <v/>
      </c>
      <c r="V24" s="37">
        <f>IF('Rota de Visitas'!$A24="","",IF('Rota de Visitas'!$L24="Realizada",1,0))</f>
        <v/>
      </c>
      <c r="W24" s="37">
        <f>IF(OR('Rota de Visitas'!$A24="",'Rota de Visitas'!$N24=""),"",IFERROR('Rota de Visitas'!$O24/'Rota de Visitas'!$N24,0))</f>
        <v/>
      </c>
    </row>
    <row r="25">
      <c r="A25" s="2" t="n"/>
      <c r="B25" s="34" t="n"/>
      <c r="C25" s="35" t="n"/>
      <c r="D25" s="5" t="n"/>
      <c r="E25" s="5" t="n"/>
      <c r="F25" s="6" t="n"/>
      <c r="G25" s="2" t="n"/>
      <c r="H25" s="2" t="n"/>
      <c r="I25" s="5" t="n"/>
      <c r="J25" s="2" t="n"/>
      <c r="K25" s="2" t="n"/>
      <c r="L25" s="2" t="n"/>
      <c r="M25" s="5" t="n"/>
      <c r="N25" s="36" t="n"/>
      <c r="O25" s="36" t="n"/>
      <c r="P25" s="8" t="n"/>
      <c r="Q25" s="8" t="n"/>
      <c r="R25" s="5" t="n"/>
      <c r="S25" s="34" t="n"/>
      <c r="T25" s="5" t="n"/>
      <c r="U25" s="11">
        <f>IF('Rota de Visitas'!$B25="","",'Rota de Visitas'!$B25-TODAY())</f>
        <v/>
      </c>
      <c r="V25" s="38">
        <f>IF('Rota de Visitas'!$A25="","",IF('Rota de Visitas'!$L25="Realizada",1,0))</f>
        <v/>
      </c>
      <c r="W25" s="38">
        <f>IF(OR('Rota de Visitas'!$A25="",'Rota de Visitas'!$N25=""),"",IFERROR('Rota de Visitas'!$O25/'Rota de Visitas'!$N25,0))</f>
        <v/>
      </c>
    </row>
    <row r="26">
      <c r="A26" s="2" t="n"/>
      <c r="B26" s="34" t="n"/>
      <c r="C26" s="35" t="n"/>
      <c r="D26" s="5" t="n"/>
      <c r="E26" s="5" t="n"/>
      <c r="F26" s="6" t="n"/>
      <c r="G26" s="2" t="n"/>
      <c r="H26" s="2" t="n"/>
      <c r="I26" s="5" t="n"/>
      <c r="J26" s="2" t="n"/>
      <c r="K26" s="2" t="n"/>
      <c r="L26" s="2" t="n"/>
      <c r="M26" s="5" t="n"/>
      <c r="N26" s="36" t="n"/>
      <c r="O26" s="36" t="n"/>
      <c r="P26" s="8" t="n"/>
      <c r="Q26" s="8" t="n"/>
      <c r="R26" s="5" t="n"/>
      <c r="S26" s="34" t="n"/>
      <c r="T26" s="5" t="n"/>
      <c r="U26" s="9">
        <f>IF('Rota de Visitas'!$B26="","",'Rota de Visitas'!$B26-TODAY())</f>
        <v/>
      </c>
      <c r="V26" s="37">
        <f>IF('Rota de Visitas'!$A26="","",IF('Rota de Visitas'!$L26="Realizada",1,0))</f>
        <v/>
      </c>
      <c r="W26" s="37">
        <f>IF(OR('Rota de Visitas'!$A26="",'Rota de Visitas'!$N26=""),"",IFERROR('Rota de Visitas'!$O26/'Rota de Visitas'!$N26,0))</f>
        <v/>
      </c>
    </row>
    <row r="27">
      <c r="A27" s="2" t="n"/>
      <c r="B27" s="34" t="n"/>
      <c r="C27" s="35" t="n"/>
      <c r="D27" s="5" t="n"/>
      <c r="E27" s="5" t="n"/>
      <c r="F27" s="6" t="n"/>
      <c r="G27" s="2" t="n"/>
      <c r="H27" s="2" t="n"/>
      <c r="I27" s="5" t="n"/>
      <c r="J27" s="2" t="n"/>
      <c r="K27" s="2" t="n"/>
      <c r="L27" s="2" t="n"/>
      <c r="M27" s="5" t="n"/>
      <c r="N27" s="36" t="n"/>
      <c r="O27" s="36" t="n"/>
      <c r="P27" s="8" t="n"/>
      <c r="Q27" s="8" t="n"/>
      <c r="R27" s="5" t="n"/>
      <c r="S27" s="34" t="n"/>
      <c r="T27" s="5" t="n"/>
      <c r="U27" s="11">
        <f>IF('Rota de Visitas'!$B27="","",'Rota de Visitas'!$B27-TODAY())</f>
        <v/>
      </c>
      <c r="V27" s="38">
        <f>IF('Rota de Visitas'!$A27="","",IF('Rota de Visitas'!$L27="Realizada",1,0))</f>
        <v/>
      </c>
      <c r="W27" s="38">
        <f>IF(OR('Rota de Visitas'!$A27="",'Rota de Visitas'!$N27=""),"",IFERROR('Rota de Visitas'!$O27/'Rota de Visitas'!$N27,0))</f>
        <v/>
      </c>
    </row>
    <row r="28">
      <c r="A28" s="2" t="n"/>
      <c r="B28" s="34" t="n"/>
      <c r="C28" s="35" t="n"/>
      <c r="D28" s="5" t="n"/>
      <c r="E28" s="5" t="n"/>
      <c r="F28" s="6" t="n"/>
      <c r="G28" s="2" t="n"/>
      <c r="H28" s="2" t="n"/>
      <c r="I28" s="5" t="n"/>
      <c r="J28" s="2" t="n"/>
      <c r="K28" s="2" t="n"/>
      <c r="L28" s="2" t="n"/>
      <c r="M28" s="5" t="n"/>
      <c r="N28" s="36" t="n"/>
      <c r="O28" s="36" t="n"/>
      <c r="P28" s="8" t="n"/>
      <c r="Q28" s="8" t="n"/>
      <c r="R28" s="5" t="n"/>
      <c r="S28" s="34" t="n"/>
      <c r="T28" s="5" t="n"/>
      <c r="U28" s="9">
        <f>IF('Rota de Visitas'!$B28="","",'Rota de Visitas'!$B28-TODAY())</f>
        <v/>
      </c>
      <c r="V28" s="37">
        <f>IF('Rota de Visitas'!$A28="","",IF('Rota de Visitas'!$L28="Realizada",1,0))</f>
        <v/>
      </c>
      <c r="W28" s="37">
        <f>IF(OR('Rota de Visitas'!$A28="",'Rota de Visitas'!$N28=""),"",IFERROR('Rota de Visitas'!$O28/'Rota de Visitas'!$N28,0))</f>
        <v/>
      </c>
    </row>
    <row r="29">
      <c r="A29" s="2" t="n"/>
      <c r="B29" s="34" t="n"/>
      <c r="C29" s="35" t="n"/>
      <c r="D29" s="5" t="n"/>
      <c r="E29" s="5" t="n"/>
      <c r="F29" s="6" t="n"/>
      <c r="G29" s="2" t="n"/>
      <c r="H29" s="2" t="n"/>
      <c r="I29" s="5" t="n"/>
      <c r="J29" s="2" t="n"/>
      <c r="K29" s="2" t="n"/>
      <c r="L29" s="2" t="n"/>
      <c r="M29" s="5" t="n"/>
      <c r="N29" s="36" t="n"/>
      <c r="O29" s="36" t="n"/>
      <c r="P29" s="8" t="n"/>
      <c r="Q29" s="8" t="n"/>
      <c r="R29" s="5" t="n"/>
      <c r="S29" s="34" t="n"/>
      <c r="T29" s="5" t="n"/>
      <c r="U29" s="11">
        <f>IF('Rota de Visitas'!$B29="","",'Rota de Visitas'!$B29-TODAY())</f>
        <v/>
      </c>
      <c r="V29" s="38">
        <f>IF('Rota de Visitas'!$A29="","",IF('Rota de Visitas'!$L29="Realizada",1,0))</f>
        <v/>
      </c>
      <c r="W29" s="38">
        <f>IF(OR('Rota de Visitas'!$A29="",'Rota de Visitas'!$N29=""),"",IFERROR('Rota de Visitas'!$O29/'Rota de Visitas'!$N29,0))</f>
        <v/>
      </c>
    </row>
    <row r="30">
      <c r="A30" s="2" t="n"/>
      <c r="B30" s="34" t="n"/>
      <c r="C30" s="35" t="n"/>
      <c r="D30" s="5" t="n"/>
      <c r="E30" s="5" t="n"/>
      <c r="F30" s="6" t="n"/>
      <c r="G30" s="2" t="n"/>
      <c r="H30" s="2" t="n"/>
      <c r="I30" s="5" t="n"/>
      <c r="J30" s="2" t="n"/>
      <c r="K30" s="2" t="n"/>
      <c r="L30" s="2" t="n"/>
      <c r="M30" s="5" t="n"/>
      <c r="N30" s="36" t="n"/>
      <c r="O30" s="36" t="n"/>
      <c r="P30" s="8" t="n"/>
      <c r="Q30" s="8" t="n"/>
      <c r="R30" s="5" t="n"/>
      <c r="S30" s="34" t="n"/>
      <c r="T30" s="5" t="n"/>
      <c r="U30" s="9">
        <f>IF('Rota de Visitas'!$B30="","",'Rota de Visitas'!$B30-TODAY())</f>
        <v/>
      </c>
      <c r="V30" s="37">
        <f>IF('Rota de Visitas'!$A30="","",IF('Rota de Visitas'!$L30="Realizada",1,0))</f>
        <v/>
      </c>
      <c r="W30" s="37">
        <f>IF(OR('Rota de Visitas'!$A30="",'Rota de Visitas'!$N30=""),"",IFERROR('Rota de Visitas'!$O30/'Rota de Visitas'!$N30,0))</f>
        <v/>
      </c>
    </row>
    <row r="31">
      <c r="A31" s="2" t="n"/>
      <c r="B31" s="34" t="n"/>
      <c r="C31" s="35" t="n"/>
      <c r="D31" s="5" t="n"/>
      <c r="E31" s="5" t="n"/>
      <c r="F31" s="6" t="n"/>
      <c r="G31" s="2" t="n"/>
      <c r="H31" s="2" t="n"/>
      <c r="I31" s="5" t="n"/>
      <c r="J31" s="2" t="n"/>
      <c r="K31" s="2" t="n"/>
      <c r="L31" s="2" t="n"/>
      <c r="M31" s="5" t="n"/>
      <c r="N31" s="36" t="n"/>
      <c r="O31" s="36" t="n"/>
      <c r="P31" s="8" t="n"/>
      <c r="Q31" s="8" t="n"/>
      <c r="R31" s="5" t="n"/>
      <c r="S31" s="34" t="n"/>
      <c r="T31" s="5" t="n"/>
      <c r="U31" s="11">
        <f>IF('Rota de Visitas'!$B31="","",'Rota de Visitas'!$B31-TODAY())</f>
        <v/>
      </c>
      <c r="V31" s="38">
        <f>IF('Rota de Visitas'!$A31="","",IF('Rota de Visitas'!$L31="Realizada",1,0))</f>
        <v/>
      </c>
      <c r="W31" s="38">
        <f>IF(OR('Rota de Visitas'!$A31="",'Rota de Visitas'!$N31=""),"",IFERROR('Rota de Visitas'!$O31/'Rota de Visitas'!$N31,0))</f>
        <v/>
      </c>
    </row>
    <row r="32">
      <c r="A32" s="2" t="n"/>
      <c r="B32" s="34" t="n"/>
      <c r="C32" s="35" t="n"/>
      <c r="D32" s="5" t="n"/>
      <c r="E32" s="5" t="n"/>
      <c r="F32" s="6" t="n"/>
      <c r="G32" s="2" t="n"/>
      <c r="H32" s="2" t="n"/>
      <c r="I32" s="5" t="n"/>
      <c r="J32" s="2" t="n"/>
      <c r="K32" s="2" t="n"/>
      <c r="L32" s="2" t="n"/>
      <c r="M32" s="5" t="n"/>
      <c r="N32" s="36" t="n"/>
      <c r="O32" s="36" t="n"/>
      <c r="P32" s="8" t="n"/>
      <c r="Q32" s="8" t="n"/>
      <c r="R32" s="5" t="n"/>
      <c r="S32" s="34" t="n"/>
      <c r="T32" s="5" t="n"/>
      <c r="U32" s="9">
        <f>IF('Rota de Visitas'!$B32="","",'Rota de Visitas'!$B32-TODAY())</f>
        <v/>
      </c>
      <c r="V32" s="37">
        <f>IF('Rota de Visitas'!$A32="","",IF('Rota de Visitas'!$L32="Realizada",1,0))</f>
        <v/>
      </c>
      <c r="W32" s="37">
        <f>IF(OR('Rota de Visitas'!$A32="",'Rota de Visitas'!$N32=""),"",IFERROR('Rota de Visitas'!$O32/'Rota de Visitas'!$N32,0))</f>
        <v/>
      </c>
    </row>
    <row r="33">
      <c r="A33" s="2" t="n"/>
      <c r="B33" s="34" t="n"/>
      <c r="C33" s="35" t="n"/>
      <c r="D33" s="5" t="n"/>
      <c r="E33" s="5" t="n"/>
      <c r="F33" s="6" t="n"/>
      <c r="G33" s="2" t="n"/>
      <c r="H33" s="2" t="n"/>
      <c r="I33" s="5" t="n"/>
      <c r="J33" s="2" t="n"/>
      <c r="K33" s="2" t="n"/>
      <c r="L33" s="2" t="n"/>
      <c r="M33" s="5" t="n"/>
      <c r="N33" s="36" t="n"/>
      <c r="O33" s="36" t="n"/>
      <c r="P33" s="8" t="n"/>
      <c r="Q33" s="8" t="n"/>
      <c r="R33" s="5" t="n"/>
      <c r="S33" s="34" t="n"/>
      <c r="T33" s="5" t="n"/>
      <c r="U33" s="11">
        <f>IF('Rota de Visitas'!$B33="","",'Rota de Visitas'!$B33-TODAY())</f>
        <v/>
      </c>
      <c r="V33" s="38">
        <f>IF('Rota de Visitas'!$A33="","",IF('Rota de Visitas'!$L33="Realizada",1,0))</f>
        <v/>
      </c>
      <c r="W33" s="38">
        <f>IF(OR('Rota de Visitas'!$A33="",'Rota de Visitas'!$N33=""),"",IFERROR('Rota de Visitas'!$O33/'Rota de Visitas'!$N33,0))</f>
        <v/>
      </c>
    </row>
    <row r="34">
      <c r="A34" s="2" t="n"/>
      <c r="B34" s="34" t="n"/>
      <c r="C34" s="35" t="n"/>
      <c r="D34" s="5" t="n"/>
      <c r="E34" s="5" t="n"/>
      <c r="F34" s="6" t="n"/>
      <c r="G34" s="2" t="n"/>
      <c r="H34" s="2" t="n"/>
      <c r="I34" s="5" t="n"/>
      <c r="J34" s="2" t="n"/>
      <c r="K34" s="2" t="n"/>
      <c r="L34" s="2" t="n"/>
      <c r="M34" s="5" t="n"/>
      <c r="N34" s="36" t="n"/>
      <c r="O34" s="36" t="n"/>
      <c r="P34" s="8" t="n"/>
      <c r="Q34" s="8" t="n"/>
      <c r="R34" s="5" t="n"/>
      <c r="S34" s="34" t="n"/>
      <c r="T34" s="5" t="n"/>
      <c r="U34" s="9">
        <f>IF('Rota de Visitas'!$B34="","",'Rota de Visitas'!$B34-TODAY())</f>
        <v/>
      </c>
      <c r="V34" s="37">
        <f>IF('Rota de Visitas'!$A34="","",IF('Rota de Visitas'!$L34="Realizada",1,0))</f>
        <v/>
      </c>
      <c r="W34" s="37">
        <f>IF(OR('Rota de Visitas'!$A34="",'Rota de Visitas'!$N34=""),"",IFERROR('Rota de Visitas'!$O34/'Rota de Visitas'!$N34,0))</f>
        <v/>
      </c>
    </row>
    <row r="35">
      <c r="A35" s="2" t="n"/>
      <c r="B35" s="34" t="n"/>
      <c r="C35" s="35" t="n"/>
      <c r="D35" s="5" t="n"/>
      <c r="E35" s="5" t="n"/>
      <c r="F35" s="6" t="n"/>
      <c r="G35" s="2" t="n"/>
      <c r="H35" s="2" t="n"/>
      <c r="I35" s="5" t="n"/>
      <c r="J35" s="2" t="n"/>
      <c r="K35" s="2" t="n"/>
      <c r="L35" s="2" t="n"/>
      <c r="M35" s="5" t="n"/>
      <c r="N35" s="36" t="n"/>
      <c r="O35" s="36" t="n"/>
      <c r="P35" s="8" t="n"/>
      <c r="Q35" s="8" t="n"/>
      <c r="R35" s="5" t="n"/>
      <c r="S35" s="34" t="n"/>
      <c r="T35" s="5" t="n"/>
      <c r="U35" s="11">
        <f>IF('Rota de Visitas'!$B35="","",'Rota de Visitas'!$B35-TODAY())</f>
        <v/>
      </c>
      <c r="V35" s="38">
        <f>IF('Rota de Visitas'!$A35="","",IF('Rota de Visitas'!$L35="Realizada",1,0))</f>
        <v/>
      </c>
      <c r="W35" s="38">
        <f>IF(OR('Rota de Visitas'!$A35="",'Rota de Visitas'!$N35=""),"",IFERROR('Rota de Visitas'!$O35/'Rota de Visitas'!$N35,0))</f>
        <v/>
      </c>
    </row>
    <row r="36">
      <c r="A36" s="2" t="n"/>
      <c r="B36" s="34" t="n"/>
      <c r="C36" s="35" t="n"/>
      <c r="D36" s="5" t="n"/>
      <c r="E36" s="5" t="n"/>
      <c r="F36" s="6" t="n"/>
      <c r="G36" s="2" t="n"/>
      <c r="H36" s="2" t="n"/>
      <c r="I36" s="5" t="n"/>
      <c r="J36" s="2" t="n"/>
      <c r="K36" s="2" t="n"/>
      <c r="L36" s="2" t="n"/>
      <c r="M36" s="5" t="n"/>
      <c r="N36" s="36" t="n"/>
      <c r="O36" s="36" t="n"/>
      <c r="P36" s="8" t="n"/>
      <c r="Q36" s="8" t="n"/>
      <c r="R36" s="5" t="n"/>
      <c r="S36" s="34" t="n"/>
      <c r="T36" s="5" t="n"/>
      <c r="U36" s="9">
        <f>IF('Rota de Visitas'!$B36="","",'Rota de Visitas'!$B36-TODAY())</f>
        <v/>
      </c>
      <c r="V36" s="37">
        <f>IF('Rota de Visitas'!$A36="","",IF('Rota de Visitas'!$L36="Realizada",1,0))</f>
        <v/>
      </c>
      <c r="W36" s="37">
        <f>IF(OR('Rota de Visitas'!$A36="",'Rota de Visitas'!$N36=""),"",IFERROR('Rota de Visitas'!$O36/'Rota de Visitas'!$N36,0))</f>
        <v/>
      </c>
    </row>
    <row r="37">
      <c r="A37" s="2" t="n"/>
      <c r="B37" s="34" t="n"/>
      <c r="C37" s="35" t="n"/>
      <c r="D37" s="5" t="n"/>
      <c r="E37" s="5" t="n"/>
      <c r="F37" s="6" t="n"/>
      <c r="G37" s="2" t="n"/>
      <c r="H37" s="2" t="n"/>
      <c r="I37" s="5" t="n"/>
      <c r="J37" s="2" t="n"/>
      <c r="K37" s="2" t="n"/>
      <c r="L37" s="2" t="n"/>
      <c r="M37" s="5" t="n"/>
      <c r="N37" s="36" t="n"/>
      <c r="O37" s="36" t="n"/>
      <c r="P37" s="8" t="n"/>
      <c r="Q37" s="8" t="n"/>
      <c r="R37" s="5" t="n"/>
      <c r="S37" s="34" t="n"/>
      <c r="T37" s="5" t="n"/>
      <c r="U37" s="11">
        <f>IF('Rota de Visitas'!$B37="","",'Rota de Visitas'!$B37-TODAY())</f>
        <v/>
      </c>
      <c r="V37" s="38">
        <f>IF('Rota de Visitas'!$A37="","",IF('Rota de Visitas'!$L37="Realizada",1,0))</f>
        <v/>
      </c>
      <c r="W37" s="38">
        <f>IF(OR('Rota de Visitas'!$A37="",'Rota de Visitas'!$N37=""),"",IFERROR('Rota de Visitas'!$O37/'Rota de Visitas'!$N37,0))</f>
        <v/>
      </c>
    </row>
    <row r="38">
      <c r="A38" s="2" t="n"/>
      <c r="B38" s="34" t="n"/>
      <c r="C38" s="35" t="n"/>
      <c r="D38" s="5" t="n"/>
      <c r="E38" s="5" t="n"/>
      <c r="F38" s="6" t="n"/>
      <c r="G38" s="2" t="n"/>
      <c r="H38" s="2" t="n"/>
      <c r="I38" s="5" t="n"/>
      <c r="J38" s="2" t="n"/>
      <c r="K38" s="2" t="n"/>
      <c r="L38" s="2" t="n"/>
      <c r="M38" s="5" t="n"/>
      <c r="N38" s="36" t="n"/>
      <c r="O38" s="36" t="n"/>
      <c r="P38" s="8" t="n"/>
      <c r="Q38" s="8" t="n"/>
      <c r="R38" s="5" t="n"/>
      <c r="S38" s="34" t="n"/>
      <c r="T38" s="5" t="n"/>
      <c r="U38" s="9">
        <f>IF('Rota de Visitas'!$B38="","",'Rota de Visitas'!$B38-TODAY())</f>
        <v/>
      </c>
      <c r="V38" s="37">
        <f>IF('Rota de Visitas'!$A38="","",IF('Rota de Visitas'!$L38="Realizada",1,0))</f>
        <v/>
      </c>
      <c r="W38" s="37">
        <f>IF(OR('Rota de Visitas'!$A38="",'Rota de Visitas'!$N38=""),"",IFERROR('Rota de Visitas'!$O38/'Rota de Visitas'!$N38,0))</f>
        <v/>
      </c>
    </row>
    <row r="39">
      <c r="A39" s="2" t="n"/>
      <c r="B39" s="34" t="n"/>
      <c r="C39" s="35" t="n"/>
      <c r="D39" s="5" t="n"/>
      <c r="E39" s="5" t="n"/>
      <c r="F39" s="6" t="n"/>
      <c r="G39" s="2" t="n"/>
      <c r="H39" s="2" t="n"/>
      <c r="I39" s="5" t="n"/>
      <c r="J39" s="2" t="n"/>
      <c r="K39" s="2" t="n"/>
      <c r="L39" s="2" t="n"/>
      <c r="M39" s="5" t="n"/>
      <c r="N39" s="36" t="n"/>
      <c r="O39" s="36" t="n"/>
      <c r="P39" s="8" t="n"/>
      <c r="Q39" s="8" t="n"/>
      <c r="R39" s="5" t="n"/>
      <c r="S39" s="34" t="n"/>
      <c r="T39" s="5" t="n"/>
      <c r="U39" s="11">
        <f>IF('Rota de Visitas'!$B39="","",'Rota de Visitas'!$B39-TODAY())</f>
        <v/>
      </c>
      <c r="V39" s="38">
        <f>IF('Rota de Visitas'!$A39="","",IF('Rota de Visitas'!$L39="Realizada",1,0))</f>
        <v/>
      </c>
      <c r="W39" s="38">
        <f>IF(OR('Rota de Visitas'!$A39="",'Rota de Visitas'!$N39=""),"",IFERROR('Rota de Visitas'!$O39/'Rota de Visitas'!$N39,0))</f>
        <v/>
      </c>
    </row>
    <row r="40">
      <c r="A40" s="2" t="n"/>
      <c r="B40" s="34" t="n"/>
      <c r="C40" s="35" t="n"/>
      <c r="D40" s="5" t="n"/>
      <c r="E40" s="5" t="n"/>
      <c r="F40" s="6" t="n"/>
      <c r="G40" s="2" t="n"/>
      <c r="H40" s="2" t="n"/>
      <c r="I40" s="5" t="n"/>
      <c r="J40" s="2" t="n"/>
      <c r="K40" s="2" t="n"/>
      <c r="L40" s="2" t="n"/>
      <c r="M40" s="5" t="n"/>
      <c r="N40" s="36" t="n"/>
      <c r="O40" s="36" t="n"/>
      <c r="P40" s="8" t="n"/>
      <c r="Q40" s="8" t="n"/>
      <c r="R40" s="5" t="n"/>
      <c r="S40" s="34" t="n"/>
      <c r="T40" s="5" t="n"/>
      <c r="U40" s="9">
        <f>IF('Rota de Visitas'!$B40="","",'Rota de Visitas'!$B40-TODAY())</f>
        <v/>
      </c>
      <c r="V40" s="37">
        <f>IF('Rota de Visitas'!$A40="","",IF('Rota de Visitas'!$L40="Realizada",1,0))</f>
        <v/>
      </c>
      <c r="W40" s="37">
        <f>IF(OR('Rota de Visitas'!$A40="",'Rota de Visitas'!$N40=""),"",IFERROR('Rota de Visitas'!$O40/'Rota de Visitas'!$N40,0))</f>
        <v/>
      </c>
    </row>
    <row r="41">
      <c r="A41" s="2" t="n"/>
      <c r="B41" s="34" t="n"/>
      <c r="C41" s="35" t="n"/>
      <c r="D41" s="5" t="n"/>
      <c r="E41" s="5" t="n"/>
      <c r="F41" s="6" t="n"/>
      <c r="G41" s="2" t="n"/>
      <c r="H41" s="2" t="n"/>
      <c r="I41" s="5" t="n"/>
      <c r="J41" s="2" t="n"/>
      <c r="K41" s="2" t="n"/>
      <c r="L41" s="2" t="n"/>
      <c r="M41" s="5" t="n"/>
      <c r="N41" s="36" t="n"/>
      <c r="O41" s="36" t="n"/>
      <c r="P41" s="8" t="n"/>
      <c r="Q41" s="8" t="n"/>
      <c r="R41" s="5" t="n"/>
      <c r="S41" s="34" t="n"/>
      <c r="T41" s="5" t="n"/>
      <c r="U41" s="11">
        <f>IF('Rota de Visitas'!$B41="","",'Rota de Visitas'!$B41-TODAY())</f>
        <v/>
      </c>
      <c r="V41" s="38">
        <f>IF('Rota de Visitas'!$A41="","",IF('Rota de Visitas'!$L41="Realizada",1,0))</f>
        <v/>
      </c>
      <c r="W41" s="38">
        <f>IF(OR('Rota de Visitas'!$A41="",'Rota de Visitas'!$N41=""),"",IFERROR('Rota de Visitas'!$O41/'Rota de Visitas'!$N41,0))</f>
        <v/>
      </c>
    </row>
    <row r="42">
      <c r="A42" s="2" t="n"/>
      <c r="B42" s="34" t="n"/>
      <c r="C42" s="35" t="n"/>
      <c r="D42" s="5" t="n"/>
      <c r="E42" s="5" t="n"/>
      <c r="F42" s="6" t="n"/>
      <c r="G42" s="2" t="n"/>
      <c r="H42" s="2" t="n"/>
      <c r="I42" s="5" t="n"/>
      <c r="J42" s="2" t="n"/>
      <c r="K42" s="2" t="n"/>
      <c r="L42" s="2" t="n"/>
      <c r="M42" s="5" t="n"/>
      <c r="N42" s="36" t="n"/>
      <c r="O42" s="36" t="n"/>
      <c r="P42" s="8" t="n"/>
      <c r="Q42" s="8" t="n"/>
      <c r="R42" s="5" t="n"/>
      <c r="S42" s="34" t="n"/>
      <c r="T42" s="5" t="n"/>
      <c r="U42" s="9">
        <f>IF('Rota de Visitas'!$B42="","",'Rota de Visitas'!$B42-TODAY())</f>
        <v/>
      </c>
      <c r="V42" s="37">
        <f>IF('Rota de Visitas'!$A42="","",IF('Rota de Visitas'!$L42="Realizada",1,0))</f>
        <v/>
      </c>
      <c r="W42" s="37">
        <f>IF(OR('Rota de Visitas'!$A42="",'Rota de Visitas'!$N42=""),"",IFERROR('Rota de Visitas'!$O42/'Rota de Visitas'!$N42,0))</f>
        <v/>
      </c>
    </row>
    <row r="43">
      <c r="A43" s="2" t="n"/>
      <c r="B43" s="34" t="n"/>
      <c r="C43" s="35" t="n"/>
      <c r="D43" s="5" t="n"/>
      <c r="E43" s="5" t="n"/>
      <c r="F43" s="6" t="n"/>
      <c r="G43" s="2" t="n"/>
      <c r="H43" s="2" t="n"/>
      <c r="I43" s="5" t="n"/>
      <c r="J43" s="2" t="n"/>
      <c r="K43" s="2" t="n"/>
      <c r="L43" s="2" t="n"/>
      <c r="M43" s="5" t="n"/>
      <c r="N43" s="36" t="n"/>
      <c r="O43" s="36" t="n"/>
      <c r="P43" s="8" t="n"/>
      <c r="Q43" s="8" t="n"/>
      <c r="R43" s="5" t="n"/>
      <c r="S43" s="34" t="n"/>
      <c r="T43" s="5" t="n"/>
      <c r="U43" s="11">
        <f>IF('Rota de Visitas'!$B43="","",'Rota de Visitas'!$B43-TODAY())</f>
        <v/>
      </c>
      <c r="V43" s="38">
        <f>IF('Rota de Visitas'!$A43="","",IF('Rota de Visitas'!$L43="Realizada",1,0))</f>
        <v/>
      </c>
      <c r="W43" s="38">
        <f>IF(OR('Rota de Visitas'!$A43="",'Rota de Visitas'!$N43=""),"",IFERROR('Rota de Visitas'!$O43/'Rota de Visitas'!$N43,0))</f>
        <v/>
      </c>
    </row>
    <row r="44">
      <c r="A44" s="2" t="n"/>
      <c r="B44" s="34" t="n"/>
      <c r="C44" s="35" t="n"/>
      <c r="D44" s="5" t="n"/>
      <c r="E44" s="5" t="n"/>
      <c r="F44" s="6" t="n"/>
      <c r="G44" s="2" t="n"/>
      <c r="H44" s="2" t="n"/>
      <c r="I44" s="5" t="n"/>
      <c r="J44" s="2" t="n"/>
      <c r="K44" s="2" t="n"/>
      <c r="L44" s="2" t="n"/>
      <c r="M44" s="5" t="n"/>
      <c r="N44" s="36" t="n"/>
      <c r="O44" s="36" t="n"/>
      <c r="P44" s="8" t="n"/>
      <c r="Q44" s="8" t="n"/>
      <c r="R44" s="5" t="n"/>
      <c r="S44" s="34" t="n"/>
      <c r="T44" s="5" t="n"/>
      <c r="U44" s="9">
        <f>IF('Rota de Visitas'!$B44="","",'Rota de Visitas'!$B44-TODAY())</f>
        <v/>
      </c>
      <c r="V44" s="37">
        <f>IF('Rota de Visitas'!$A44="","",IF('Rota de Visitas'!$L44="Realizada",1,0))</f>
        <v/>
      </c>
      <c r="W44" s="37">
        <f>IF(OR('Rota de Visitas'!$A44="",'Rota de Visitas'!$N44=""),"",IFERROR('Rota de Visitas'!$O44/'Rota de Visitas'!$N44,0))</f>
        <v/>
      </c>
    </row>
    <row r="45">
      <c r="A45" s="2" t="n"/>
      <c r="B45" s="34" t="n"/>
      <c r="C45" s="35" t="n"/>
      <c r="D45" s="5" t="n"/>
      <c r="E45" s="5" t="n"/>
      <c r="F45" s="6" t="n"/>
      <c r="G45" s="2" t="n"/>
      <c r="H45" s="2" t="n"/>
      <c r="I45" s="5" t="n"/>
      <c r="J45" s="2" t="n"/>
      <c r="K45" s="2" t="n"/>
      <c r="L45" s="2" t="n"/>
      <c r="M45" s="5" t="n"/>
      <c r="N45" s="36" t="n"/>
      <c r="O45" s="36" t="n"/>
      <c r="P45" s="8" t="n"/>
      <c r="Q45" s="8" t="n"/>
      <c r="R45" s="5" t="n"/>
      <c r="S45" s="34" t="n"/>
      <c r="T45" s="5" t="n"/>
      <c r="U45" s="11">
        <f>IF('Rota de Visitas'!$B45="","",'Rota de Visitas'!$B45-TODAY())</f>
        <v/>
      </c>
      <c r="V45" s="38">
        <f>IF('Rota de Visitas'!$A45="","",IF('Rota de Visitas'!$L45="Realizada",1,0))</f>
        <v/>
      </c>
      <c r="W45" s="38">
        <f>IF(OR('Rota de Visitas'!$A45="",'Rota de Visitas'!$N45=""),"",IFERROR('Rota de Visitas'!$O45/'Rota de Visitas'!$N45,0))</f>
        <v/>
      </c>
    </row>
    <row r="46">
      <c r="A46" s="2" t="n"/>
      <c r="B46" s="34" t="n"/>
      <c r="C46" s="35" t="n"/>
      <c r="D46" s="5" t="n"/>
      <c r="E46" s="5" t="n"/>
      <c r="F46" s="6" t="n"/>
      <c r="G46" s="2" t="n"/>
      <c r="H46" s="2" t="n"/>
      <c r="I46" s="5" t="n"/>
      <c r="J46" s="2" t="n"/>
      <c r="K46" s="2" t="n"/>
      <c r="L46" s="2" t="n"/>
      <c r="M46" s="5" t="n"/>
      <c r="N46" s="36" t="n"/>
      <c r="O46" s="36" t="n"/>
      <c r="P46" s="8" t="n"/>
      <c r="Q46" s="8" t="n"/>
      <c r="R46" s="5" t="n"/>
      <c r="S46" s="34" t="n"/>
      <c r="T46" s="5" t="n"/>
      <c r="U46" s="9">
        <f>IF('Rota de Visitas'!$B46="","",'Rota de Visitas'!$B46-TODAY())</f>
        <v/>
      </c>
      <c r="V46" s="37">
        <f>IF('Rota de Visitas'!$A46="","",IF('Rota de Visitas'!$L46="Realizada",1,0))</f>
        <v/>
      </c>
      <c r="W46" s="37">
        <f>IF(OR('Rota de Visitas'!$A46="",'Rota de Visitas'!$N46=""),"",IFERROR('Rota de Visitas'!$O46/'Rota de Visitas'!$N46,0))</f>
        <v/>
      </c>
    </row>
    <row r="47">
      <c r="A47" s="2" t="n"/>
      <c r="B47" s="34" t="n"/>
      <c r="C47" s="35" t="n"/>
      <c r="D47" s="5" t="n"/>
      <c r="E47" s="5" t="n"/>
      <c r="F47" s="6" t="n"/>
      <c r="G47" s="2" t="n"/>
      <c r="H47" s="2" t="n"/>
      <c r="I47" s="5" t="n"/>
      <c r="J47" s="2" t="n"/>
      <c r="K47" s="2" t="n"/>
      <c r="L47" s="2" t="n"/>
      <c r="M47" s="5" t="n"/>
      <c r="N47" s="36" t="n"/>
      <c r="O47" s="36" t="n"/>
      <c r="P47" s="8" t="n"/>
      <c r="Q47" s="8" t="n"/>
      <c r="R47" s="5" t="n"/>
      <c r="S47" s="34" t="n"/>
      <c r="T47" s="5" t="n"/>
      <c r="U47" s="11">
        <f>IF('Rota de Visitas'!$B47="","",'Rota de Visitas'!$B47-TODAY())</f>
        <v/>
      </c>
      <c r="V47" s="38">
        <f>IF('Rota de Visitas'!$A47="","",IF('Rota de Visitas'!$L47="Realizada",1,0))</f>
        <v/>
      </c>
      <c r="W47" s="38">
        <f>IF(OR('Rota de Visitas'!$A47="",'Rota de Visitas'!$N47=""),"",IFERROR('Rota de Visitas'!$O47/'Rota de Visitas'!$N47,0))</f>
        <v/>
      </c>
    </row>
    <row r="48">
      <c r="A48" s="2" t="n"/>
      <c r="B48" s="34" t="n"/>
      <c r="C48" s="35" t="n"/>
      <c r="D48" s="5" t="n"/>
      <c r="E48" s="5" t="n"/>
      <c r="F48" s="6" t="n"/>
      <c r="G48" s="2" t="n"/>
      <c r="H48" s="2" t="n"/>
      <c r="I48" s="5" t="n"/>
      <c r="J48" s="2" t="n"/>
      <c r="K48" s="2" t="n"/>
      <c r="L48" s="2" t="n"/>
      <c r="M48" s="5" t="n"/>
      <c r="N48" s="36" t="n"/>
      <c r="O48" s="36" t="n"/>
      <c r="P48" s="8" t="n"/>
      <c r="Q48" s="8" t="n"/>
      <c r="R48" s="5" t="n"/>
      <c r="S48" s="34" t="n"/>
      <c r="T48" s="5" t="n"/>
      <c r="U48" s="9">
        <f>IF('Rota de Visitas'!$B48="","",'Rota de Visitas'!$B48-TODAY())</f>
        <v/>
      </c>
      <c r="V48" s="37">
        <f>IF('Rota de Visitas'!$A48="","",IF('Rota de Visitas'!$L48="Realizada",1,0))</f>
        <v/>
      </c>
      <c r="W48" s="37">
        <f>IF(OR('Rota de Visitas'!$A48="",'Rota de Visitas'!$N48=""),"",IFERROR('Rota de Visitas'!$O48/'Rota de Visitas'!$N48,0))</f>
        <v/>
      </c>
    </row>
    <row r="49">
      <c r="A49" s="2" t="n"/>
      <c r="B49" s="34" t="n"/>
      <c r="C49" s="35" t="n"/>
      <c r="D49" s="5" t="n"/>
      <c r="E49" s="5" t="n"/>
      <c r="F49" s="6" t="n"/>
      <c r="G49" s="2" t="n"/>
      <c r="H49" s="2" t="n"/>
      <c r="I49" s="5" t="n"/>
      <c r="J49" s="2" t="n"/>
      <c r="K49" s="2" t="n"/>
      <c r="L49" s="2" t="n"/>
      <c r="M49" s="5" t="n"/>
      <c r="N49" s="36" t="n"/>
      <c r="O49" s="36" t="n"/>
      <c r="P49" s="8" t="n"/>
      <c r="Q49" s="8" t="n"/>
      <c r="R49" s="5" t="n"/>
      <c r="S49" s="34" t="n"/>
      <c r="T49" s="5" t="n"/>
      <c r="U49" s="11">
        <f>IF('Rota de Visitas'!$B49="","",'Rota de Visitas'!$B49-TODAY())</f>
        <v/>
      </c>
      <c r="V49" s="38">
        <f>IF('Rota de Visitas'!$A49="","",IF('Rota de Visitas'!$L49="Realizada",1,0))</f>
        <v/>
      </c>
      <c r="W49" s="38">
        <f>IF(OR('Rota de Visitas'!$A49="",'Rota de Visitas'!$N49=""),"",IFERROR('Rota de Visitas'!$O49/'Rota de Visitas'!$N49,0))</f>
        <v/>
      </c>
    </row>
    <row r="50">
      <c r="A50" s="2" t="n"/>
      <c r="B50" s="34" t="n"/>
      <c r="C50" s="35" t="n"/>
      <c r="D50" s="5" t="n"/>
      <c r="E50" s="5" t="n"/>
      <c r="F50" s="6" t="n"/>
      <c r="G50" s="2" t="n"/>
      <c r="H50" s="2" t="n"/>
      <c r="I50" s="5" t="n"/>
      <c r="J50" s="2" t="n"/>
      <c r="K50" s="2" t="n"/>
      <c r="L50" s="2" t="n"/>
      <c r="M50" s="5" t="n"/>
      <c r="N50" s="36" t="n"/>
      <c r="O50" s="36" t="n"/>
      <c r="P50" s="8" t="n"/>
      <c r="Q50" s="8" t="n"/>
      <c r="R50" s="5" t="n"/>
      <c r="S50" s="34" t="n"/>
      <c r="T50" s="5" t="n"/>
      <c r="U50" s="9">
        <f>IF('Rota de Visitas'!$B50="","",'Rota de Visitas'!$B50-TODAY())</f>
        <v/>
      </c>
      <c r="V50" s="37">
        <f>IF('Rota de Visitas'!$A50="","",IF('Rota de Visitas'!$L50="Realizada",1,0))</f>
        <v/>
      </c>
      <c r="W50" s="37">
        <f>IF(OR('Rota de Visitas'!$A50="",'Rota de Visitas'!$N50=""),"",IFERROR('Rota de Visitas'!$O50/'Rota de Visitas'!$N50,0))</f>
        <v/>
      </c>
    </row>
    <row r="51">
      <c r="A51" s="2" t="n"/>
      <c r="B51" s="34" t="n"/>
      <c r="C51" s="35" t="n"/>
      <c r="D51" s="5" t="n"/>
      <c r="E51" s="5" t="n"/>
      <c r="F51" s="6" t="n"/>
      <c r="G51" s="2" t="n"/>
      <c r="H51" s="2" t="n"/>
      <c r="I51" s="5" t="n"/>
      <c r="J51" s="2" t="n"/>
      <c r="K51" s="2" t="n"/>
      <c r="L51" s="2" t="n"/>
      <c r="M51" s="5" t="n"/>
      <c r="N51" s="36" t="n"/>
      <c r="O51" s="36" t="n"/>
      <c r="P51" s="8" t="n"/>
      <c r="Q51" s="8" t="n"/>
      <c r="R51" s="5" t="n"/>
      <c r="S51" s="34" t="n"/>
      <c r="T51" s="5" t="n"/>
      <c r="U51" s="11">
        <f>IF('Rota de Visitas'!$B51="","",'Rota de Visitas'!$B51-TODAY())</f>
        <v/>
      </c>
      <c r="V51" s="38">
        <f>IF('Rota de Visitas'!$A51="","",IF('Rota de Visitas'!$L51="Realizada",1,0))</f>
        <v/>
      </c>
      <c r="W51" s="38">
        <f>IF(OR('Rota de Visitas'!$A51="",'Rota de Visitas'!$N51=""),"",IFERROR('Rota de Visitas'!$O51/'Rota de Visitas'!$N51,0))</f>
        <v/>
      </c>
    </row>
    <row r="52">
      <c r="A52" s="2" t="n"/>
      <c r="B52" s="34" t="n"/>
      <c r="C52" s="35" t="n"/>
      <c r="D52" s="5" t="n"/>
      <c r="E52" s="5" t="n"/>
      <c r="F52" s="6" t="n"/>
      <c r="G52" s="2" t="n"/>
      <c r="H52" s="2" t="n"/>
      <c r="I52" s="5" t="n"/>
      <c r="J52" s="2" t="n"/>
      <c r="K52" s="2" t="n"/>
      <c r="L52" s="2" t="n"/>
      <c r="M52" s="5" t="n"/>
      <c r="N52" s="36" t="n"/>
      <c r="O52" s="36" t="n"/>
      <c r="P52" s="8" t="n"/>
      <c r="Q52" s="8" t="n"/>
      <c r="R52" s="5" t="n"/>
      <c r="S52" s="34" t="n"/>
      <c r="T52" s="5" t="n"/>
      <c r="U52" s="9">
        <f>IF('Rota de Visitas'!$B52="","",'Rota de Visitas'!$B52-TODAY())</f>
        <v/>
      </c>
      <c r="V52" s="37">
        <f>IF('Rota de Visitas'!$A52="","",IF('Rota de Visitas'!$L52="Realizada",1,0))</f>
        <v/>
      </c>
      <c r="W52" s="37">
        <f>IF(OR('Rota de Visitas'!$A52="",'Rota de Visitas'!$N52=""),"",IFERROR('Rota de Visitas'!$O52/'Rota de Visitas'!$N52,0))</f>
        <v/>
      </c>
    </row>
    <row r="53">
      <c r="A53" s="2" t="n"/>
      <c r="B53" s="34" t="n"/>
      <c r="C53" s="35" t="n"/>
      <c r="D53" s="5" t="n"/>
      <c r="E53" s="5" t="n"/>
      <c r="F53" s="6" t="n"/>
      <c r="G53" s="2" t="n"/>
      <c r="H53" s="2" t="n"/>
      <c r="I53" s="5" t="n"/>
      <c r="J53" s="2" t="n"/>
      <c r="K53" s="2" t="n"/>
      <c r="L53" s="2" t="n"/>
      <c r="M53" s="5" t="n"/>
      <c r="N53" s="36" t="n"/>
      <c r="O53" s="36" t="n"/>
      <c r="P53" s="8" t="n"/>
      <c r="Q53" s="8" t="n"/>
      <c r="R53" s="5" t="n"/>
      <c r="S53" s="34" t="n"/>
      <c r="T53" s="5" t="n"/>
      <c r="U53" s="11">
        <f>IF('Rota de Visitas'!$B53="","",'Rota de Visitas'!$B53-TODAY())</f>
        <v/>
      </c>
      <c r="V53" s="38">
        <f>IF('Rota de Visitas'!$A53="","",IF('Rota de Visitas'!$L53="Realizada",1,0))</f>
        <v/>
      </c>
      <c r="W53" s="38">
        <f>IF(OR('Rota de Visitas'!$A53="",'Rota de Visitas'!$N53=""),"",IFERROR('Rota de Visitas'!$O53/'Rota de Visitas'!$N53,0))</f>
        <v/>
      </c>
    </row>
    <row r="54">
      <c r="A54" s="2" t="n"/>
      <c r="B54" s="34" t="n"/>
      <c r="C54" s="35" t="n"/>
      <c r="D54" s="5" t="n"/>
      <c r="E54" s="5" t="n"/>
      <c r="F54" s="6" t="n"/>
      <c r="G54" s="2" t="n"/>
      <c r="H54" s="2" t="n"/>
      <c r="I54" s="5" t="n"/>
      <c r="J54" s="2" t="n"/>
      <c r="K54" s="2" t="n"/>
      <c r="L54" s="2" t="n"/>
      <c r="M54" s="5" t="n"/>
      <c r="N54" s="36" t="n"/>
      <c r="O54" s="36" t="n"/>
      <c r="P54" s="8" t="n"/>
      <c r="Q54" s="8" t="n"/>
      <c r="R54" s="5" t="n"/>
      <c r="S54" s="34" t="n"/>
      <c r="T54" s="5" t="n"/>
      <c r="U54" s="9">
        <f>IF('Rota de Visitas'!$B54="","",'Rota de Visitas'!$B54-TODAY())</f>
        <v/>
      </c>
      <c r="V54" s="37">
        <f>IF('Rota de Visitas'!$A54="","",IF('Rota de Visitas'!$L54="Realizada",1,0))</f>
        <v/>
      </c>
      <c r="W54" s="37">
        <f>IF(OR('Rota de Visitas'!$A54="",'Rota de Visitas'!$N54=""),"",IFERROR('Rota de Visitas'!$O54/'Rota de Visitas'!$N54,0))</f>
        <v/>
      </c>
    </row>
    <row r="55">
      <c r="A55" s="2" t="n"/>
      <c r="B55" s="34" t="n"/>
      <c r="C55" s="35" t="n"/>
      <c r="D55" s="5" t="n"/>
      <c r="E55" s="5" t="n"/>
      <c r="F55" s="6" t="n"/>
      <c r="G55" s="2" t="n"/>
      <c r="H55" s="2" t="n"/>
      <c r="I55" s="5" t="n"/>
      <c r="J55" s="2" t="n"/>
      <c r="K55" s="2" t="n"/>
      <c r="L55" s="2" t="n"/>
      <c r="M55" s="5" t="n"/>
      <c r="N55" s="36" t="n"/>
      <c r="O55" s="36" t="n"/>
      <c r="P55" s="8" t="n"/>
      <c r="Q55" s="8" t="n"/>
      <c r="R55" s="5" t="n"/>
      <c r="S55" s="34" t="n"/>
      <c r="T55" s="5" t="n"/>
      <c r="U55" s="11">
        <f>IF('Rota de Visitas'!$B55="","",'Rota de Visitas'!$B55-TODAY())</f>
        <v/>
      </c>
      <c r="V55" s="38">
        <f>IF('Rota de Visitas'!$A55="","",IF('Rota de Visitas'!$L55="Realizada",1,0))</f>
        <v/>
      </c>
      <c r="W55" s="38">
        <f>IF(OR('Rota de Visitas'!$A55="",'Rota de Visitas'!$N55=""),"",IFERROR('Rota de Visitas'!$O55/'Rota de Visitas'!$N55,0))</f>
        <v/>
      </c>
    </row>
    <row r="56">
      <c r="A56" s="2" t="n"/>
      <c r="B56" s="34" t="n"/>
      <c r="C56" s="35" t="n"/>
      <c r="D56" s="5" t="n"/>
      <c r="E56" s="5" t="n"/>
      <c r="F56" s="6" t="n"/>
      <c r="G56" s="2" t="n"/>
      <c r="H56" s="2" t="n"/>
      <c r="I56" s="5" t="n"/>
      <c r="J56" s="2" t="n"/>
      <c r="K56" s="2" t="n"/>
      <c r="L56" s="2" t="n"/>
      <c r="M56" s="5" t="n"/>
      <c r="N56" s="36" t="n"/>
      <c r="O56" s="36" t="n"/>
      <c r="P56" s="8" t="n"/>
      <c r="Q56" s="8" t="n"/>
      <c r="R56" s="5" t="n"/>
      <c r="S56" s="34" t="n"/>
      <c r="T56" s="5" t="n"/>
      <c r="U56" s="9">
        <f>IF('Rota de Visitas'!$B56="","",'Rota de Visitas'!$B56-TODAY())</f>
        <v/>
      </c>
      <c r="V56" s="37">
        <f>IF('Rota de Visitas'!$A56="","",IF('Rota de Visitas'!$L56="Realizada",1,0))</f>
        <v/>
      </c>
      <c r="W56" s="37">
        <f>IF(OR('Rota de Visitas'!$A56="",'Rota de Visitas'!$N56=""),"",IFERROR('Rota de Visitas'!$O56/'Rota de Visitas'!$N56,0))</f>
        <v/>
      </c>
    </row>
    <row r="57">
      <c r="A57" s="2" t="n"/>
      <c r="B57" s="34" t="n"/>
      <c r="C57" s="35" t="n"/>
      <c r="D57" s="5" t="n"/>
      <c r="E57" s="5" t="n"/>
      <c r="F57" s="6" t="n"/>
      <c r="G57" s="2" t="n"/>
      <c r="H57" s="2" t="n"/>
      <c r="I57" s="5" t="n"/>
      <c r="J57" s="2" t="n"/>
      <c r="K57" s="2" t="n"/>
      <c r="L57" s="2" t="n"/>
      <c r="M57" s="5" t="n"/>
      <c r="N57" s="36" t="n"/>
      <c r="O57" s="36" t="n"/>
      <c r="P57" s="8" t="n"/>
      <c r="Q57" s="8" t="n"/>
      <c r="R57" s="5" t="n"/>
      <c r="S57" s="34" t="n"/>
      <c r="T57" s="5" t="n"/>
      <c r="U57" s="11">
        <f>IF('Rota de Visitas'!$B57="","",'Rota de Visitas'!$B57-TODAY())</f>
        <v/>
      </c>
      <c r="V57" s="38">
        <f>IF('Rota de Visitas'!$A57="","",IF('Rota de Visitas'!$L57="Realizada",1,0))</f>
        <v/>
      </c>
      <c r="W57" s="38">
        <f>IF(OR('Rota de Visitas'!$A57="",'Rota de Visitas'!$N57=""),"",IFERROR('Rota de Visitas'!$O57/'Rota de Visitas'!$N57,0))</f>
        <v/>
      </c>
    </row>
    <row r="58">
      <c r="A58" s="2" t="n"/>
      <c r="B58" s="34" t="n"/>
      <c r="C58" s="35" t="n"/>
      <c r="D58" s="5" t="n"/>
      <c r="E58" s="5" t="n"/>
      <c r="F58" s="6" t="n"/>
      <c r="G58" s="2" t="n"/>
      <c r="H58" s="2" t="n"/>
      <c r="I58" s="5" t="n"/>
      <c r="J58" s="2" t="n"/>
      <c r="K58" s="2" t="n"/>
      <c r="L58" s="2" t="n"/>
      <c r="M58" s="5" t="n"/>
      <c r="N58" s="36" t="n"/>
      <c r="O58" s="36" t="n"/>
      <c r="P58" s="8" t="n"/>
      <c r="Q58" s="8" t="n"/>
      <c r="R58" s="5" t="n"/>
      <c r="S58" s="34" t="n"/>
      <c r="T58" s="5" t="n"/>
      <c r="U58" s="9">
        <f>IF('Rota de Visitas'!$B58="","",'Rota de Visitas'!$B58-TODAY())</f>
        <v/>
      </c>
      <c r="V58" s="37">
        <f>IF('Rota de Visitas'!$A58="","",IF('Rota de Visitas'!$L58="Realizada",1,0))</f>
        <v/>
      </c>
      <c r="W58" s="37">
        <f>IF(OR('Rota de Visitas'!$A58="",'Rota de Visitas'!$N58=""),"",IFERROR('Rota de Visitas'!$O58/'Rota de Visitas'!$N58,0))</f>
        <v/>
      </c>
    </row>
    <row r="59">
      <c r="A59" s="2" t="n"/>
      <c r="B59" s="34" t="n"/>
      <c r="C59" s="35" t="n"/>
      <c r="D59" s="5" t="n"/>
      <c r="E59" s="5" t="n"/>
      <c r="F59" s="6" t="n"/>
      <c r="G59" s="2" t="n"/>
      <c r="H59" s="2" t="n"/>
      <c r="I59" s="5" t="n"/>
      <c r="J59" s="2" t="n"/>
      <c r="K59" s="2" t="n"/>
      <c r="L59" s="2" t="n"/>
      <c r="M59" s="5" t="n"/>
      <c r="N59" s="36" t="n"/>
      <c r="O59" s="36" t="n"/>
      <c r="P59" s="8" t="n"/>
      <c r="Q59" s="8" t="n"/>
      <c r="R59" s="5" t="n"/>
      <c r="S59" s="34" t="n"/>
      <c r="T59" s="5" t="n"/>
      <c r="U59" s="11">
        <f>IF('Rota de Visitas'!$B59="","",'Rota de Visitas'!$B59-TODAY())</f>
        <v/>
      </c>
      <c r="V59" s="38">
        <f>IF('Rota de Visitas'!$A59="","",IF('Rota de Visitas'!$L59="Realizada",1,0))</f>
        <v/>
      </c>
      <c r="W59" s="38">
        <f>IF(OR('Rota de Visitas'!$A59="",'Rota de Visitas'!$N59=""),"",IFERROR('Rota de Visitas'!$O59/'Rota de Visitas'!$N59,0))</f>
        <v/>
      </c>
    </row>
    <row r="60">
      <c r="A60" s="2" t="n"/>
      <c r="B60" s="34" t="n"/>
      <c r="C60" s="35" t="n"/>
      <c r="D60" s="5" t="n"/>
      <c r="E60" s="5" t="n"/>
      <c r="F60" s="6" t="n"/>
      <c r="G60" s="2" t="n"/>
      <c r="H60" s="2" t="n"/>
      <c r="I60" s="5" t="n"/>
      <c r="J60" s="2" t="n"/>
      <c r="K60" s="2" t="n"/>
      <c r="L60" s="2" t="n"/>
      <c r="M60" s="5" t="n"/>
      <c r="N60" s="36" t="n"/>
      <c r="O60" s="36" t="n"/>
      <c r="P60" s="8" t="n"/>
      <c r="Q60" s="8" t="n"/>
      <c r="R60" s="5" t="n"/>
      <c r="S60" s="34" t="n"/>
      <c r="T60" s="5" t="n"/>
      <c r="U60" s="9">
        <f>IF('Rota de Visitas'!$B60="","",'Rota de Visitas'!$B60-TODAY())</f>
        <v/>
      </c>
      <c r="V60" s="37">
        <f>IF('Rota de Visitas'!$A60="","",IF('Rota de Visitas'!$L60="Realizada",1,0))</f>
        <v/>
      </c>
      <c r="W60" s="37">
        <f>IF(OR('Rota de Visitas'!$A60="",'Rota de Visitas'!$N60=""),"",IFERROR('Rota de Visitas'!$O60/'Rota de Visitas'!$N60,0))</f>
        <v/>
      </c>
    </row>
    <row r="61">
      <c r="A61" s="2" t="n"/>
      <c r="B61" s="34" t="n"/>
      <c r="C61" s="35" t="n"/>
      <c r="D61" s="5" t="n"/>
      <c r="E61" s="5" t="n"/>
      <c r="F61" s="6" t="n"/>
      <c r="G61" s="2" t="n"/>
      <c r="H61" s="2" t="n"/>
      <c r="I61" s="5" t="n"/>
      <c r="J61" s="2" t="n"/>
      <c r="K61" s="2" t="n"/>
      <c r="L61" s="2" t="n"/>
      <c r="M61" s="5" t="n"/>
      <c r="N61" s="36" t="n"/>
      <c r="O61" s="36" t="n"/>
      <c r="P61" s="8" t="n"/>
      <c r="Q61" s="8" t="n"/>
      <c r="R61" s="5" t="n"/>
      <c r="S61" s="34" t="n"/>
      <c r="T61" s="5" t="n"/>
      <c r="U61" s="11">
        <f>IF('Rota de Visitas'!$B61="","",'Rota de Visitas'!$B61-TODAY())</f>
        <v/>
      </c>
      <c r="V61" s="38">
        <f>IF('Rota de Visitas'!$A61="","",IF('Rota de Visitas'!$L61="Realizada",1,0))</f>
        <v/>
      </c>
      <c r="W61" s="38">
        <f>IF(OR('Rota de Visitas'!$A61="",'Rota de Visitas'!$N61=""),"",IFERROR('Rota de Visitas'!$O61/'Rota de Visitas'!$N61,0))</f>
        <v/>
      </c>
    </row>
    <row r="62">
      <c r="A62" s="2" t="n"/>
      <c r="B62" s="34" t="n"/>
      <c r="C62" s="35" t="n"/>
      <c r="D62" s="5" t="n"/>
      <c r="E62" s="5" t="n"/>
      <c r="F62" s="6" t="n"/>
      <c r="G62" s="2" t="n"/>
      <c r="H62" s="2" t="n"/>
      <c r="I62" s="5" t="n"/>
      <c r="J62" s="2" t="n"/>
      <c r="K62" s="2" t="n"/>
      <c r="L62" s="2" t="n"/>
      <c r="M62" s="5" t="n"/>
      <c r="N62" s="36" t="n"/>
      <c r="O62" s="36" t="n"/>
      <c r="P62" s="8" t="n"/>
      <c r="Q62" s="8" t="n"/>
      <c r="R62" s="5" t="n"/>
      <c r="S62" s="34" t="n"/>
      <c r="T62" s="5" t="n"/>
      <c r="U62" s="9">
        <f>IF('Rota de Visitas'!$B62="","",'Rota de Visitas'!$B62-TODAY())</f>
        <v/>
      </c>
      <c r="V62" s="37">
        <f>IF('Rota de Visitas'!$A62="","",IF('Rota de Visitas'!$L62="Realizada",1,0))</f>
        <v/>
      </c>
      <c r="W62" s="37">
        <f>IF(OR('Rota de Visitas'!$A62="",'Rota de Visitas'!$N62=""),"",IFERROR('Rota de Visitas'!$O62/'Rota de Visitas'!$N62,0))</f>
        <v/>
      </c>
    </row>
    <row r="63">
      <c r="A63" s="2" t="n"/>
      <c r="B63" s="34" t="n"/>
      <c r="C63" s="35" t="n"/>
      <c r="D63" s="5" t="n"/>
      <c r="E63" s="5" t="n"/>
      <c r="F63" s="6" t="n"/>
      <c r="G63" s="2" t="n"/>
      <c r="H63" s="2" t="n"/>
      <c r="I63" s="5" t="n"/>
      <c r="J63" s="2" t="n"/>
      <c r="K63" s="2" t="n"/>
      <c r="L63" s="2" t="n"/>
      <c r="M63" s="5" t="n"/>
      <c r="N63" s="36" t="n"/>
      <c r="O63" s="36" t="n"/>
      <c r="P63" s="8" t="n"/>
      <c r="Q63" s="8" t="n"/>
      <c r="R63" s="5" t="n"/>
      <c r="S63" s="34" t="n"/>
      <c r="T63" s="5" t="n"/>
      <c r="U63" s="11">
        <f>IF('Rota de Visitas'!$B63="","",'Rota de Visitas'!$B63-TODAY())</f>
        <v/>
      </c>
      <c r="V63" s="38">
        <f>IF('Rota de Visitas'!$A63="","",IF('Rota de Visitas'!$L63="Realizada",1,0))</f>
        <v/>
      </c>
      <c r="W63" s="38">
        <f>IF(OR('Rota de Visitas'!$A63="",'Rota de Visitas'!$N63=""),"",IFERROR('Rota de Visitas'!$O63/'Rota de Visitas'!$N63,0))</f>
        <v/>
      </c>
    </row>
    <row r="64">
      <c r="A64" s="2" t="n"/>
      <c r="B64" s="34" t="n"/>
      <c r="C64" s="35" t="n"/>
      <c r="D64" s="5" t="n"/>
      <c r="E64" s="5" t="n"/>
      <c r="F64" s="6" t="n"/>
      <c r="G64" s="2" t="n"/>
      <c r="H64" s="2" t="n"/>
      <c r="I64" s="5" t="n"/>
      <c r="J64" s="2" t="n"/>
      <c r="K64" s="2" t="n"/>
      <c r="L64" s="2" t="n"/>
      <c r="M64" s="5" t="n"/>
      <c r="N64" s="36" t="n"/>
      <c r="O64" s="36" t="n"/>
      <c r="P64" s="8" t="n"/>
      <c r="Q64" s="8" t="n"/>
      <c r="R64" s="5" t="n"/>
      <c r="S64" s="34" t="n"/>
      <c r="T64" s="5" t="n"/>
      <c r="U64" s="9">
        <f>IF('Rota de Visitas'!$B64="","",'Rota de Visitas'!$B64-TODAY())</f>
        <v/>
      </c>
      <c r="V64" s="37">
        <f>IF('Rota de Visitas'!$A64="","",IF('Rota de Visitas'!$L64="Realizada",1,0))</f>
        <v/>
      </c>
      <c r="W64" s="37">
        <f>IF(OR('Rota de Visitas'!$A64="",'Rota de Visitas'!$N64=""),"",IFERROR('Rota de Visitas'!$O64/'Rota de Visitas'!$N64,0))</f>
        <v/>
      </c>
    </row>
    <row r="65">
      <c r="A65" s="2" t="n"/>
      <c r="B65" s="34" t="n"/>
      <c r="C65" s="35" t="n"/>
      <c r="D65" s="5" t="n"/>
      <c r="E65" s="5" t="n"/>
      <c r="F65" s="6" t="n"/>
      <c r="G65" s="2" t="n"/>
      <c r="H65" s="2" t="n"/>
      <c r="I65" s="5" t="n"/>
      <c r="J65" s="2" t="n"/>
      <c r="K65" s="2" t="n"/>
      <c r="L65" s="2" t="n"/>
      <c r="M65" s="5" t="n"/>
      <c r="N65" s="36" t="n"/>
      <c r="O65" s="36" t="n"/>
      <c r="P65" s="8" t="n"/>
      <c r="Q65" s="8" t="n"/>
      <c r="R65" s="5" t="n"/>
      <c r="S65" s="34" t="n"/>
      <c r="T65" s="5" t="n"/>
      <c r="U65" s="11">
        <f>IF('Rota de Visitas'!$B65="","",'Rota de Visitas'!$B65-TODAY())</f>
        <v/>
      </c>
      <c r="V65" s="38">
        <f>IF('Rota de Visitas'!$A65="","",IF('Rota de Visitas'!$L65="Realizada",1,0))</f>
        <v/>
      </c>
      <c r="W65" s="38">
        <f>IF(OR('Rota de Visitas'!$A65="",'Rota de Visitas'!$N65=""),"",IFERROR('Rota de Visitas'!$O65/'Rota de Visitas'!$N65,0))</f>
        <v/>
      </c>
    </row>
    <row r="66">
      <c r="A66" s="2" t="n"/>
      <c r="B66" s="34" t="n"/>
      <c r="C66" s="35" t="n"/>
      <c r="D66" s="5" t="n"/>
      <c r="E66" s="5" t="n"/>
      <c r="F66" s="6" t="n"/>
      <c r="G66" s="2" t="n"/>
      <c r="H66" s="2" t="n"/>
      <c r="I66" s="5" t="n"/>
      <c r="J66" s="2" t="n"/>
      <c r="K66" s="2" t="n"/>
      <c r="L66" s="2" t="n"/>
      <c r="M66" s="5" t="n"/>
      <c r="N66" s="36" t="n"/>
      <c r="O66" s="36" t="n"/>
      <c r="P66" s="8" t="n"/>
      <c r="Q66" s="8" t="n"/>
      <c r="R66" s="5" t="n"/>
      <c r="S66" s="34" t="n"/>
      <c r="T66" s="5" t="n"/>
      <c r="U66" s="9">
        <f>IF('Rota de Visitas'!$B66="","",'Rota de Visitas'!$B66-TODAY())</f>
        <v/>
      </c>
      <c r="V66" s="37">
        <f>IF('Rota de Visitas'!$A66="","",IF('Rota de Visitas'!$L66="Realizada",1,0))</f>
        <v/>
      </c>
      <c r="W66" s="37">
        <f>IF(OR('Rota de Visitas'!$A66="",'Rota de Visitas'!$N66=""),"",IFERROR('Rota de Visitas'!$O66/'Rota de Visitas'!$N66,0))</f>
        <v/>
      </c>
    </row>
    <row r="67">
      <c r="A67" s="2" t="n"/>
      <c r="B67" s="34" t="n"/>
      <c r="C67" s="35" t="n"/>
      <c r="D67" s="5" t="n"/>
      <c r="E67" s="5" t="n"/>
      <c r="F67" s="6" t="n"/>
      <c r="G67" s="2" t="n"/>
      <c r="H67" s="2" t="n"/>
      <c r="I67" s="5" t="n"/>
      <c r="J67" s="2" t="n"/>
      <c r="K67" s="2" t="n"/>
      <c r="L67" s="2" t="n"/>
      <c r="M67" s="5" t="n"/>
      <c r="N67" s="36" t="n"/>
      <c r="O67" s="36" t="n"/>
      <c r="P67" s="8" t="n"/>
      <c r="Q67" s="8" t="n"/>
      <c r="R67" s="5" t="n"/>
      <c r="S67" s="34" t="n"/>
      <c r="T67" s="5" t="n"/>
      <c r="U67" s="11">
        <f>IF('Rota de Visitas'!$B67="","",'Rota de Visitas'!$B67-TODAY())</f>
        <v/>
      </c>
      <c r="V67" s="38">
        <f>IF('Rota de Visitas'!$A67="","",IF('Rota de Visitas'!$L67="Realizada",1,0))</f>
        <v/>
      </c>
      <c r="W67" s="38">
        <f>IF(OR('Rota de Visitas'!$A67="",'Rota de Visitas'!$N67=""),"",IFERROR('Rota de Visitas'!$O67/'Rota de Visitas'!$N67,0))</f>
        <v/>
      </c>
    </row>
    <row r="68">
      <c r="A68" s="2" t="n"/>
      <c r="B68" s="34" t="n"/>
      <c r="C68" s="35" t="n"/>
      <c r="D68" s="5" t="n"/>
      <c r="E68" s="5" t="n"/>
      <c r="F68" s="6" t="n"/>
      <c r="G68" s="2" t="n"/>
      <c r="H68" s="2" t="n"/>
      <c r="I68" s="5" t="n"/>
      <c r="J68" s="2" t="n"/>
      <c r="K68" s="2" t="n"/>
      <c r="L68" s="2" t="n"/>
      <c r="M68" s="5" t="n"/>
      <c r="N68" s="36" t="n"/>
      <c r="O68" s="36" t="n"/>
      <c r="P68" s="8" t="n"/>
      <c r="Q68" s="8" t="n"/>
      <c r="R68" s="5" t="n"/>
      <c r="S68" s="34" t="n"/>
      <c r="T68" s="5" t="n"/>
      <c r="U68" s="9">
        <f>IF('Rota de Visitas'!$B68="","",'Rota de Visitas'!$B68-TODAY())</f>
        <v/>
      </c>
      <c r="V68" s="37">
        <f>IF('Rota de Visitas'!$A68="","",IF('Rota de Visitas'!$L68="Realizada",1,0))</f>
        <v/>
      </c>
      <c r="W68" s="37">
        <f>IF(OR('Rota de Visitas'!$A68="",'Rota de Visitas'!$N68=""),"",IFERROR('Rota de Visitas'!$O68/'Rota de Visitas'!$N68,0))</f>
        <v/>
      </c>
    </row>
    <row r="69">
      <c r="A69" s="2" t="n"/>
      <c r="B69" s="34" t="n"/>
      <c r="C69" s="35" t="n"/>
      <c r="D69" s="5" t="n"/>
      <c r="E69" s="5" t="n"/>
      <c r="F69" s="6" t="n"/>
      <c r="G69" s="2" t="n"/>
      <c r="H69" s="2" t="n"/>
      <c r="I69" s="5" t="n"/>
      <c r="J69" s="2" t="n"/>
      <c r="K69" s="2" t="n"/>
      <c r="L69" s="2" t="n"/>
      <c r="M69" s="5" t="n"/>
      <c r="N69" s="36" t="n"/>
      <c r="O69" s="36" t="n"/>
      <c r="P69" s="8" t="n"/>
      <c r="Q69" s="8" t="n"/>
      <c r="R69" s="5" t="n"/>
      <c r="S69" s="34" t="n"/>
      <c r="T69" s="5" t="n"/>
      <c r="U69" s="11">
        <f>IF('Rota de Visitas'!$B69="","",'Rota de Visitas'!$B69-TODAY())</f>
        <v/>
      </c>
      <c r="V69" s="38">
        <f>IF('Rota de Visitas'!$A69="","",IF('Rota de Visitas'!$L69="Realizada",1,0))</f>
        <v/>
      </c>
      <c r="W69" s="38">
        <f>IF(OR('Rota de Visitas'!$A69="",'Rota de Visitas'!$N69=""),"",IFERROR('Rota de Visitas'!$O69/'Rota de Visitas'!$N69,0))</f>
        <v/>
      </c>
    </row>
    <row r="70">
      <c r="A70" s="2" t="n"/>
      <c r="B70" s="34" t="n"/>
      <c r="C70" s="35" t="n"/>
      <c r="D70" s="5" t="n"/>
      <c r="E70" s="5" t="n"/>
      <c r="F70" s="6" t="n"/>
      <c r="G70" s="2" t="n"/>
      <c r="H70" s="2" t="n"/>
      <c r="I70" s="5" t="n"/>
      <c r="J70" s="2" t="n"/>
      <c r="K70" s="2" t="n"/>
      <c r="L70" s="2" t="n"/>
      <c r="M70" s="5" t="n"/>
      <c r="N70" s="36" t="n"/>
      <c r="O70" s="36" t="n"/>
      <c r="P70" s="8" t="n"/>
      <c r="Q70" s="8" t="n"/>
      <c r="R70" s="5" t="n"/>
      <c r="S70" s="34" t="n"/>
      <c r="T70" s="5" t="n"/>
      <c r="U70" s="9">
        <f>IF('Rota de Visitas'!$B70="","",'Rota de Visitas'!$B70-TODAY())</f>
        <v/>
      </c>
      <c r="V70" s="37">
        <f>IF('Rota de Visitas'!$A70="","",IF('Rota de Visitas'!$L70="Realizada",1,0))</f>
        <v/>
      </c>
      <c r="W70" s="37">
        <f>IF(OR('Rota de Visitas'!$A70="",'Rota de Visitas'!$N70=""),"",IFERROR('Rota de Visitas'!$O70/'Rota de Visitas'!$N70,0))</f>
        <v/>
      </c>
    </row>
    <row r="71">
      <c r="A71" s="2" t="n"/>
      <c r="B71" s="34" t="n"/>
      <c r="C71" s="35" t="n"/>
      <c r="D71" s="5" t="n"/>
      <c r="E71" s="5" t="n"/>
      <c r="F71" s="6" t="n"/>
      <c r="G71" s="2" t="n"/>
      <c r="H71" s="2" t="n"/>
      <c r="I71" s="5" t="n"/>
      <c r="J71" s="2" t="n"/>
      <c r="K71" s="2" t="n"/>
      <c r="L71" s="2" t="n"/>
      <c r="M71" s="5" t="n"/>
      <c r="N71" s="36" t="n"/>
      <c r="O71" s="36" t="n"/>
      <c r="P71" s="8" t="n"/>
      <c r="Q71" s="8" t="n"/>
      <c r="R71" s="5" t="n"/>
      <c r="S71" s="34" t="n"/>
      <c r="T71" s="5" t="n"/>
      <c r="U71" s="11">
        <f>IF('Rota de Visitas'!$B71="","",'Rota de Visitas'!$B71-TODAY())</f>
        <v/>
      </c>
      <c r="V71" s="38">
        <f>IF('Rota de Visitas'!$A71="","",IF('Rota de Visitas'!$L71="Realizada",1,0))</f>
        <v/>
      </c>
      <c r="W71" s="38">
        <f>IF(OR('Rota de Visitas'!$A71="",'Rota de Visitas'!$N71=""),"",IFERROR('Rota de Visitas'!$O71/'Rota de Visitas'!$N71,0))</f>
        <v/>
      </c>
    </row>
    <row r="72">
      <c r="A72" s="2" t="n"/>
      <c r="B72" s="34" t="n"/>
      <c r="C72" s="35" t="n"/>
      <c r="D72" s="5" t="n"/>
      <c r="E72" s="5" t="n"/>
      <c r="F72" s="6" t="n"/>
      <c r="G72" s="2" t="n"/>
      <c r="H72" s="2" t="n"/>
      <c r="I72" s="5" t="n"/>
      <c r="J72" s="2" t="n"/>
      <c r="K72" s="2" t="n"/>
      <c r="L72" s="2" t="n"/>
      <c r="M72" s="5" t="n"/>
      <c r="N72" s="36" t="n"/>
      <c r="O72" s="36" t="n"/>
      <c r="P72" s="8" t="n"/>
      <c r="Q72" s="8" t="n"/>
      <c r="R72" s="5" t="n"/>
      <c r="S72" s="34" t="n"/>
      <c r="T72" s="5" t="n"/>
      <c r="U72" s="9">
        <f>IF('Rota de Visitas'!$B72="","",'Rota de Visitas'!$B72-TODAY())</f>
        <v/>
      </c>
      <c r="V72" s="37">
        <f>IF('Rota de Visitas'!$A72="","",IF('Rota de Visitas'!$L72="Realizada",1,0))</f>
        <v/>
      </c>
      <c r="W72" s="37">
        <f>IF(OR('Rota de Visitas'!$A72="",'Rota de Visitas'!$N72=""),"",IFERROR('Rota de Visitas'!$O72/'Rota de Visitas'!$N72,0))</f>
        <v/>
      </c>
    </row>
    <row r="73">
      <c r="A73" s="2" t="n"/>
      <c r="B73" s="34" t="n"/>
      <c r="C73" s="35" t="n"/>
      <c r="D73" s="5" t="n"/>
      <c r="E73" s="5" t="n"/>
      <c r="F73" s="6" t="n"/>
      <c r="G73" s="2" t="n"/>
      <c r="H73" s="2" t="n"/>
      <c r="I73" s="5" t="n"/>
      <c r="J73" s="2" t="n"/>
      <c r="K73" s="2" t="n"/>
      <c r="L73" s="2" t="n"/>
      <c r="M73" s="5" t="n"/>
      <c r="N73" s="36" t="n"/>
      <c r="O73" s="36" t="n"/>
      <c r="P73" s="8" t="n"/>
      <c r="Q73" s="8" t="n"/>
      <c r="R73" s="5" t="n"/>
      <c r="S73" s="34" t="n"/>
      <c r="T73" s="5" t="n"/>
      <c r="U73" s="11">
        <f>IF('Rota de Visitas'!$B73="","",'Rota de Visitas'!$B73-TODAY())</f>
        <v/>
      </c>
      <c r="V73" s="38">
        <f>IF('Rota de Visitas'!$A73="","",IF('Rota de Visitas'!$L73="Realizada",1,0))</f>
        <v/>
      </c>
      <c r="W73" s="38">
        <f>IF(OR('Rota de Visitas'!$A73="",'Rota de Visitas'!$N73=""),"",IFERROR('Rota de Visitas'!$O73/'Rota de Visitas'!$N73,0))</f>
        <v/>
      </c>
    </row>
    <row r="74">
      <c r="A74" s="2" t="n"/>
      <c r="B74" s="34" t="n"/>
      <c r="C74" s="35" t="n"/>
      <c r="D74" s="5" t="n"/>
      <c r="E74" s="5" t="n"/>
      <c r="F74" s="6" t="n"/>
      <c r="G74" s="2" t="n"/>
      <c r="H74" s="2" t="n"/>
      <c r="I74" s="5" t="n"/>
      <c r="J74" s="2" t="n"/>
      <c r="K74" s="2" t="n"/>
      <c r="L74" s="2" t="n"/>
      <c r="M74" s="5" t="n"/>
      <c r="N74" s="36" t="n"/>
      <c r="O74" s="36" t="n"/>
      <c r="P74" s="8" t="n"/>
      <c r="Q74" s="8" t="n"/>
      <c r="R74" s="5" t="n"/>
      <c r="S74" s="34" t="n"/>
      <c r="T74" s="5" t="n"/>
      <c r="U74" s="9">
        <f>IF('Rota de Visitas'!$B74="","",'Rota de Visitas'!$B74-TODAY())</f>
        <v/>
      </c>
      <c r="V74" s="37">
        <f>IF('Rota de Visitas'!$A74="","",IF('Rota de Visitas'!$L74="Realizada",1,0))</f>
        <v/>
      </c>
      <c r="W74" s="37">
        <f>IF(OR('Rota de Visitas'!$A74="",'Rota de Visitas'!$N74=""),"",IFERROR('Rota de Visitas'!$O74/'Rota de Visitas'!$N74,0))</f>
        <v/>
      </c>
    </row>
    <row r="75">
      <c r="A75" s="2" t="n"/>
      <c r="B75" s="34" t="n"/>
      <c r="C75" s="35" t="n"/>
      <c r="D75" s="5" t="n"/>
      <c r="E75" s="5" t="n"/>
      <c r="F75" s="6" t="n"/>
      <c r="G75" s="2" t="n"/>
      <c r="H75" s="2" t="n"/>
      <c r="I75" s="5" t="n"/>
      <c r="J75" s="2" t="n"/>
      <c r="K75" s="2" t="n"/>
      <c r="L75" s="2" t="n"/>
      <c r="M75" s="5" t="n"/>
      <c r="N75" s="36" t="n"/>
      <c r="O75" s="36" t="n"/>
      <c r="P75" s="8" t="n"/>
      <c r="Q75" s="8" t="n"/>
      <c r="R75" s="5" t="n"/>
      <c r="S75" s="34" t="n"/>
      <c r="T75" s="5" t="n"/>
      <c r="U75" s="11">
        <f>IF('Rota de Visitas'!$B75="","",'Rota de Visitas'!$B75-TODAY())</f>
        <v/>
      </c>
      <c r="V75" s="38">
        <f>IF('Rota de Visitas'!$A75="","",IF('Rota de Visitas'!$L75="Realizada",1,0))</f>
        <v/>
      </c>
      <c r="W75" s="38">
        <f>IF(OR('Rota de Visitas'!$A75="",'Rota de Visitas'!$N75=""),"",IFERROR('Rota de Visitas'!$O75/'Rota de Visitas'!$N75,0))</f>
        <v/>
      </c>
    </row>
    <row r="76">
      <c r="A76" s="2" t="n"/>
      <c r="B76" s="34" t="n"/>
      <c r="C76" s="35" t="n"/>
      <c r="D76" s="5" t="n"/>
      <c r="E76" s="5" t="n"/>
      <c r="F76" s="6" t="n"/>
      <c r="G76" s="2" t="n"/>
      <c r="H76" s="2" t="n"/>
      <c r="I76" s="5" t="n"/>
      <c r="J76" s="2" t="n"/>
      <c r="K76" s="2" t="n"/>
      <c r="L76" s="2" t="n"/>
      <c r="M76" s="5" t="n"/>
      <c r="N76" s="36" t="n"/>
      <c r="O76" s="36" t="n"/>
      <c r="P76" s="8" t="n"/>
      <c r="Q76" s="8" t="n"/>
      <c r="R76" s="5" t="n"/>
      <c r="S76" s="34" t="n"/>
      <c r="T76" s="5" t="n"/>
      <c r="U76" s="9">
        <f>IF('Rota de Visitas'!$B76="","",'Rota de Visitas'!$B76-TODAY())</f>
        <v/>
      </c>
      <c r="V76" s="37">
        <f>IF('Rota de Visitas'!$A76="","",IF('Rota de Visitas'!$L76="Realizada",1,0))</f>
        <v/>
      </c>
      <c r="W76" s="37">
        <f>IF(OR('Rota de Visitas'!$A76="",'Rota de Visitas'!$N76=""),"",IFERROR('Rota de Visitas'!$O76/'Rota de Visitas'!$N76,0))</f>
        <v/>
      </c>
    </row>
    <row r="77">
      <c r="A77" s="2" t="n"/>
      <c r="B77" s="34" t="n"/>
      <c r="C77" s="35" t="n"/>
      <c r="D77" s="5" t="n"/>
      <c r="E77" s="5" t="n"/>
      <c r="F77" s="6" t="n"/>
      <c r="G77" s="2" t="n"/>
      <c r="H77" s="2" t="n"/>
      <c r="I77" s="5" t="n"/>
      <c r="J77" s="2" t="n"/>
      <c r="K77" s="2" t="n"/>
      <c r="L77" s="2" t="n"/>
      <c r="M77" s="5" t="n"/>
      <c r="N77" s="36" t="n"/>
      <c r="O77" s="36" t="n"/>
      <c r="P77" s="8" t="n"/>
      <c r="Q77" s="8" t="n"/>
      <c r="R77" s="5" t="n"/>
      <c r="S77" s="34" t="n"/>
      <c r="T77" s="5" t="n"/>
      <c r="U77" s="11">
        <f>IF('Rota de Visitas'!$B77="","",'Rota de Visitas'!$B77-TODAY())</f>
        <v/>
      </c>
      <c r="V77" s="38">
        <f>IF('Rota de Visitas'!$A77="","",IF('Rota de Visitas'!$L77="Realizada",1,0))</f>
        <v/>
      </c>
      <c r="W77" s="38">
        <f>IF(OR('Rota de Visitas'!$A77="",'Rota de Visitas'!$N77=""),"",IFERROR('Rota de Visitas'!$O77/'Rota de Visitas'!$N77,0))</f>
        <v/>
      </c>
    </row>
    <row r="78">
      <c r="A78" s="2" t="n"/>
      <c r="B78" s="34" t="n"/>
      <c r="C78" s="35" t="n"/>
      <c r="D78" s="5" t="n"/>
      <c r="E78" s="5" t="n"/>
      <c r="F78" s="6" t="n"/>
      <c r="G78" s="2" t="n"/>
      <c r="H78" s="2" t="n"/>
      <c r="I78" s="5" t="n"/>
      <c r="J78" s="2" t="n"/>
      <c r="K78" s="2" t="n"/>
      <c r="L78" s="2" t="n"/>
      <c r="M78" s="5" t="n"/>
      <c r="N78" s="36" t="n"/>
      <c r="O78" s="36" t="n"/>
      <c r="P78" s="8" t="n"/>
      <c r="Q78" s="8" t="n"/>
      <c r="R78" s="5" t="n"/>
      <c r="S78" s="34" t="n"/>
      <c r="T78" s="5" t="n"/>
      <c r="U78" s="9">
        <f>IF('Rota de Visitas'!$B78="","",'Rota de Visitas'!$B78-TODAY())</f>
        <v/>
      </c>
      <c r="V78" s="37">
        <f>IF('Rota de Visitas'!$A78="","",IF('Rota de Visitas'!$L78="Realizada",1,0))</f>
        <v/>
      </c>
      <c r="W78" s="37">
        <f>IF(OR('Rota de Visitas'!$A78="",'Rota de Visitas'!$N78=""),"",IFERROR('Rota de Visitas'!$O78/'Rota de Visitas'!$N78,0))</f>
        <v/>
      </c>
    </row>
    <row r="79">
      <c r="A79" s="2" t="n"/>
      <c r="B79" s="34" t="n"/>
      <c r="C79" s="35" t="n"/>
      <c r="D79" s="5" t="n"/>
      <c r="E79" s="5" t="n"/>
      <c r="F79" s="6" t="n"/>
      <c r="G79" s="2" t="n"/>
      <c r="H79" s="2" t="n"/>
      <c r="I79" s="5" t="n"/>
      <c r="J79" s="2" t="n"/>
      <c r="K79" s="2" t="n"/>
      <c r="L79" s="2" t="n"/>
      <c r="M79" s="5" t="n"/>
      <c r="N79" s="36" t="n"/>
      <c r="O79" s="36" t="n"/>
      <c r="P79" s="8" t="n"/>
      <c r="Q79" s="8" t="n"/>
      <c r="R79" s="5" t="n"/>
      <c r="S79" s="34" t="n"/>
      <c r="T79" s="5" t="n"/>
      <c r="U79" s="11">
        <f>IF('Rota de Visitas'!$B79="","",'Rota de Visitas'!$B79-TODAY())</f>
        <v/>
      </c>
      <c r="V79" s="38">
        <f>IF('Rota de Visitas'!$A79="","",IF('Rota de Visitas'!$L79="Realizada",1,0))</f>
        <v/>
      </c>
      <c r="W79" s="38">
        <f>IF(OR('Rota de Visitas'!$A79="",'Rota de Visitas'!$N79=""),"",IFERROR('Rota de Visitas'!$O79/'Rota de Visitas'!$N79,0))</f>
        <v/>
      </c>
    </row>
    <row r="80">
      <c r="A80" s="2" t="n"/>
      <c r="B80" s="34" t="n"/>
      <c r="C80" s="35" t="n"/>
      <c r="D80" s="5" t="n"/>
      <c r="E80" s="5" t="n"/>
      <c r="F80" s="6" t="n"/>
      <c r="G80" s="2" t="n"/>
      <c r="H80" s="2" t="n"/>
      <c r="I80" s="5" t="n"/>
      <c r="J80" s="2" t="n"/>
      <c r="K80" s="2" t="n"/>
      <c r="L80" s="2" t="n"/>
      <c r="M80" s="5" t="n"/>
      <c r="N80" s="36" t="n"/>
      <c r="O80" s="36" t="n"/>
      <c r="P80" s="8" t="n"/>
      <c r="Q80" s="8" t="n"/>
      <c r="R80" s="5" t="n"/>
      <c r="S80" s="34" t="n"/>
      <c r="T80" s="5" t="n"/>
      <c r="U80" s="9">
        <f>IF('Rota de Visitas'!$B80="","",'Rota de Visitas'!$B80-TODAY())</f>
        <v/>
      </c>
      <c r="V80" s="37">
        <f>IF('Rota de Visitas'!$A80="","",IF('Rota de Visitas'!$L80="Realizada",1,0))</f>
        <v/>
      </c>
      <c r="W80" s="37">
        <f>IF(OR('Rota de Visitas'!$A80="",'Rota de Visitas'!$N80=""),"",IFERROR('Rota de Visitas'!$O80/'Rota de Visitas'!$N80,0))</f>
        <v/>
      </c>
    </row>
    <row r="81">
      <c r="A81" s="2" t="n"/>
      <c r="B81" s="34" t="n"/>
      <c r="C81" s="35" t="n"/>
      <c r="D81" s="5" t="n"/>
      <c r="E81" s="5" t="n"/>
      <c r="F81" s="6" t="n"/>
      <c r="G81" s="2" t="n"/>
      <c r="H81" s="2" t="n"/>
      <c r="I81" s="5" t="n"/>
      <c r="J81" s="2" t="n"/>
      <c r="K81" s="2" t="n"/>
      <c r="L81" s="2" t="n"/>
      <c r="M81" s="5" t="n"/>
      <c r="N81" s="36" t="n"/>
      <c r="O81" s="36" t="n"/>
      <c r="P81" s="8" t="n"/>
      <c r="Q81" s="8" t="n"/>
      <c r="R81" s="5" t="n"/>
      <c r="S81" s="34" t="n"/>
      <c r="T81" s="5" t="n"/>
      <c r="U81" s="11">
        <f>IF('Rota de Visitas'!$B81="","",'Rota de Visitas'!$B81-TODAY())</f>
        <v/>
      </c>
      <c r="V81" s="38">
        <f>IF('Rota de Visitas'!$A81="","",IF('Rota de Visitas'!$L81="Realizada",1,0))</f>
        <v/>
      </c>
      <c r="W81" s="38">
        <f>IF(OR('Rota de Visitas'!$A81="",'Rota de Visitas'!$N81=""),"",IFERROR('Rota de Visitas'!$O81/'Rota de Visitas'!$N81,0))</f>
        <v/>
      </c>
    </row>
    <row r="82">
      <c r="A82" s="2" t="n"/>
      <c r="B82" s="34" t="n"/>
      <c r="C82" s="35" t="n"/>
      <c r="D82" s="5" t="n"/>
      <c r="E82" s="5" t="n"/>
      <c r="F82" s="6" t="n"/>
      <c r="G82" s="2" t="n"/>
      <c r="H82" s="2" t="n"/>
      <c r="I82" s="5" t="n"/>
      <c r="J82" s="2" t="n"/>
      <c r="K82" s="2" t="n"/>
      <c r="L82" s="2" t="n"/>
      <c r="M82" s="5" t="n"/>
      <c r="N82" s="36" t="n"/>
      <c r="O82" s="36" t="n"/>
      <c r="P82" s="8" t="n"/>
      <c r="Q82" s="8" t="n"/>
      <c r="R82" s="5" t="n"/>
      <c r="S82" s="34" t="n"/>
      <c r="T82" s="5" t="n"/>
      <c r="U82" s="9">
        <f>IF('Rota de Visitas'!$B82="","",'Rota de Visitas'!$B82-TODAY())</f>
        <v/>
      </c>
      <c r="V82" s="37">
        <f>IF('Rota de Visitas'!$A82="","",IF('Rota de Visitas'!$L82="Realizada",1,0))</f>
        <v/>
      </c>
      <c r="W82" s="37">
        <f>IF(OR('Rota de Visitas'!$A82="",'Rota de Visitas'!$N82=""),"",IFERROR('Rota de Visitas'!$O82/'Rota de Visitas'!$N82,0))</f>
        <v/>
      </c>
    </row>
    <row r="83">
      <c r="A83" s="2" t="n"/>
      <c r="B83" s="34" t="n"/>
      <c r="C83" s="35" t="n"/>
      <c r="D83" s="5" t="n"/>
      <c r="E83" s="5" t="n"/>
      <c r="F83" s="6" t="n"/>
      <c r="G83" s="2" t="n"/>
      <c r="H83" s="2" t="n"/>
      <c r="I83" s="5" t="n"/>
      <c r="J83" s="2" t="n"/>
      <c r="K83" s="2" t="n"/>
      <c r="L83" s="2" t="n"/>
      <c r="M83" s="5" t="n"/>
      <c r="N83" s="36" t="n"/>
      <c r="O83" s="36" t="n"/>
      <c r="P83" s="8" t="n"/>
      <c r="Q83" s="8" t="n"/>
      <c r="R83" s="5" t="n"/>
      <c r="S83" s="34" t="n"/>
      <c r="T83" s="5" t="n"/>
      <c r="U83" s="11">
        <f>IF('Rota de Visitas'!$B83="","",'Rota de Visitas'!$B83-TODAY())</f>
        <v/>
      </c>
      <c r="V83" s="38">
        <f>IF('Rota de Visitas'!$A83="","",IF('Rota de Visitas'!$L83="Realizada",1,0))</f>
        <v/>
      </c>
      <c r="W83" s="38">
        <f>IF(OR('Rota de Visitas'!$A83="",'Rota de Visitas'!$N83=""),"",IFERROR('Rota de Visitas'!$O83/'Rota de Visitas'!$N83,0))</f>
        <v/>
      </c>
    </row>
    <row r="84">
      <c r="A84" s="2" t="n"/>
      <c r="B84" s="34" t="n"/>
      <c r="C84" s="35" t="n"/>
      <c r="D84" s="5" t="n"/>
      <c r="E84" s="5" t="n"/>
      <c r="F84" s="6" t="n"/>
      <c r="G84" s="2" t="n"/>
      <c r="H84" s="2" t="n"/>
      <c r="I84" s="5" t="n"/>
      <c r="J84" s="2" t="n"/>
      <c r="K84" s="2" t="n"/>
      <c r="L84" s="2" t="n"/>
      <c r="M84" s="5" t="n"/>
      <c r="N84" s="36" t="n"/>
      <c r="O84" s="36" t="n"/>
      <c r="P84" s="8" t="n"/>
      <c r="Q84" s="8" t="n"/>
      <c r="R84" s="5" t="n"/>
      <c r="S84" s="34" t="n"/>
      <c r="T84" s="5" t="n"/>
      <c r="U84" s="9">
        <f>IF('Rota de Visitas'!$B84="","",'Rota de Visitas'!$B84-TODAY())</f>
        <v/>
      </c>
      <c r="V84" s="37">
        <f>IF('Rota de Visitas'!$A84="","",IF('Rota de Visitas'!$L84="Realizada",1,0))</f>
        <v/>
      </c>
      <c r="W84" s="37">
        <f>IF(OR('Rota de Visitas'!$A84="",'Rota de Visitas'!$N84=""),"",IFERROR('Rota de Visitas'!$O84/'Rota de Visitas'!$N84,0))</f>
        <v/>
      </c>
    </row>
    <row r="85">
      <c r="A85" s="2" t="n"/>
      <c r="B85" s="34" t="n"/>
      <c r="C85" s="35" t="n"/>
      <c r="D85" s="5" t="n"/>
      <c r="E85" s="5" t="n"/>
      <c r="F85" s="6" t="n"/>
      <c r="G85" s="2" t="n"/>
      <c r="H85" s="2" t="n"/>
      <c r="I85" s="5" t="n"/>
      <c r="J85" s="2" t="n"/>
      <c r="K85" s="2" t="n"/>
      <c r="L85" s="2" t="n"/>
      <c r="M85" s="5" t="n"/>
      <c r="N85" s="36" t="n"/>
      <c r="O85" s="36" t="n"/>
      <c r="P85" s="8" t="n"/>
      <c r="Q85" s="8" t="n"/>
      <c r="R85" s="5" t="n"/>
      <c r="S85" s="34" t="n"/>
      <c r="T85" s="5" t="n"/>
      <c r="U85" s="11">
        <f>IF('Rota de Visitas'!$B85="","",'Rota de Visitas'!$B85-TODAY())</f>
        <v/>
      </c>
      <c r="V85" s="38">
        <f>IF('Rota de Visitas'!$A85="","",IF('Rota de Visitas'!$L85="Realizada",1,0))</f>
        <v/>
      </c>
      <c r="W85" s="38">
        <f>IF(OR('Rota de Visitas'!$A85="",'Rota de Visitas'!$N85=""),"",IFERROR('Rota de Visitas'!$O85/'Rota de Visitas'!$N85,0))</f>
        <v/>
      </c>
    </row>
    <row r="86">
      <c r="A86" s="2" t="n"/>
      <c r="B86" s="34" t="n"/>
      <c r="C86" s="35" t="n"/>
      <c r="D86" s="5" t="n"/>
      <c r="E86" s="5" t="n"/>
      <c r="F86" s="6" t="n"/>
      <c r="G86" s="2" t="n"/>
      <c r="H86" s="2" t="n"/>
      <c r="I86" s="5" t="n"/>
      <c r="J86" s="2" t="n"/>
      <c r="K86" s="2" t="n"/>
      <c r="L86" s="2" t="n"/>
      <c r="M86" s="5" t="n"/>
      <c r="N86" s="36" t="n"/>
      <c r="O86" s="36" t="n"/>
      <c r="P86" s="8" t="n"/>
      <c r="Q86" s="8" t="n"/>
      <c r="R86" s="5" t="n"/>
      <c r="S86" s="34" t="n"/>
      <c r="T86" s="5" t="n"/>
      <c r="U86" s="9">
        <f>IF('Rota de Visitas'!$B86="","",'Rota de Visitas'!$B86-TODAY())</f>
        <v/>
      </c>
      <c r="V86" s="37">
        <f>IF('Rota de Visitas'!$A86="","",IF('Rota de Visitas'!$L86="Realizada",1,0))</f>
        <v/>
      </c>
      <c r="W86" s="37">
        <f>IF(OR('Rota de Visitas'!$A86="",'Rota de Visitas'!$N86=""),"",IFERROR('Rota de Visitas'!$O86/'Rota de Visitas'!$N86,0))</f>
        <v/>
      </c>
    </row>
    <row r="87">
      <c r="A87" s="2" t="n"/>
      <c r="B87" s="34" t="n"/>
      <c r="C87" s="35" t="n"/>
      <c r="D87" s="5" t="n"/>
      <c r="E87" s="5" t="n"/>
      <c r="F87" s="6" t="n"/>
      <c r="G87" s="2" t="n"/>
      <c r="H87" s="2" t="n"/>
      <c r="I87" s="5" t="n"/>
      <c r="J87" s="2" t="n"/>
      <c r="K87" s="2" t="n"/>
      <c r="L87" s="2" t="n"/>
      <c r="M87" s="5" t="n"/>
      <c r="N87" s="36" t="n"/>
      <c r="O87" s="36" t="n"/>
      <c r="P87" s="8" t="n"/>
      <c r="Q87" s="8" t="n"/>
      <c r="R87" s="5" t="n"/>
      <c r="S87" s="34" t="n"/>
      <c r="T87" s="5" t="n"/>
      <c r="U87" s="11">
        <f>IF('Rota de Visitas'!$B87="","",'Rota de Visitas'!$B87-TODAY())</f>
        <v/>
      </c>
      <c r="V87" s="38">
        <f>IF('Rota de Visitas'!$A87="","",IF('Rota de Visitas'!$L87="Realizada",1,0))</f>
        <v/>
      </c>
      <c r="W87" s="38">
        <f>IF(OR('Rota de Visitas'!$A87="",'Rota de Visitas'!$N87=""),"",IFERROR('Rota de Visitas'!$O87/'Rota de Visitas'!$N87,0))</f>
        <v/>
      </c>
    </row>
    <row r="88">
      <c r="A88" s="2" t="n"/>
      <c r="B88" s="34" t="n"/>
      <c r="C88" s="35" t="n"/>
      <c r="D88" s="5" t="n"/>
      <c r="E88" s="5" t="n"/>
      <c r="F88" s="6" t="n"/>
      <c r="G88" s="2" t="n"/>
      <c r="H88" s="2" t="n"/>
      <c r="I88" s="5" t="n"/>
      <c r="J88" s="2" t="n"/>
      <c r="K88" s="2" t="n"/>
      <c r="L88" s="2" t="n"/>
      <c r="M88" s="5" t="n"/>
      <c r="N88" s="36" t="n"/>
      <c r="O88" s="36" t="n"/>
      <c r="P88" s="8" t="n"/>
      <c r="Q88" s="8" t="n"/>
      <c r="R88" s="5" t="n"/>
      <c r="S88" s="34" t="n"/>
      <c r="T88" s="5" t="n"/>
      <c r="U88" s="9">
        <f>IF('Rota de Visitas'!$B88="","",'Rota de Visitas'!$B88-TODAY())</f>
        <v/>
      </c>
      <c r="V88" s="37">
        <f>IF('Rota de Visitas'!$A88="","",IF('Rota de Visitas'!$L88="Realizada",1,0))</f>
        <v/>
      </c>
      <c r="W88" s="37">
        <f>IF(OR('Rota de Visitas'!$A88="",'Rota de Visitas'!$N88=""),"",IFERROR('Rota de Visitas'!$O88/'Rota de Visitas'!$N88,0))</f>
        <v/>
      </c>
    </row>
    <row r="89">
      <c r="A89" s="2" t="n"/>
      <c r="B89" s="34" t="n"/>
      <c r="C89" s="35" t="n"/>
      <c r="D89" s="5" t="n"/>
      <c r="E89" s="5" t="n"/>
      <c r="F89" s="6" t="n"/>
      <c r="G89" s="2" t="n"/>
      <c r="H89" s="2" t="n"/>
      <c r="I89" s="5" t="n"/>
      <c r="J89" s="2" t="n"/>
      <c r="K89" s="2" t="n"/>
      <c r="L89" s="2" t="n"/>
      <c r="M89" s="5" t="n"/>
      <c r="N89" s="36" t="n"/>
      <c r="O89" s="36" t="n"/>
      <c r="P89" s="8" t="n"/>
      <c r="Q89" s="8" t="n"/>
      <c r="R89" s="5" t="n"/>
      <c r="S89" s="34" t="n"/>
      <c r="T89" s="5" t="n"/>
      <c r="U89" s="11">
        <f>IF('Rota de Visitas'!$B89="","",'Rota de Visitas'!$B89-TODAY())</f>
        <v/>
      </c>
      <c r="V89" s="38">
        <f>IF('Rota de Visitas'!$A89="","",IF('Rota de Visitas'!$L89="Realizada",1,0))</f>
        <v/>
      </c>
      <c r="W89" s="38">
        <f>IF(OR('Rota de Visitas'!$A89="",'Rota de Visitas'!$N89=""),"",IFERROR('Rota de Visitas'!$O89/'Rota de Visitas'!$N89,0))</f>
        <v/>
      </c>
    </row>
    <row r="90">
      <c r="A90" s="2" t="n"/>
      <c r="B90" s="34" t="n"/>
      <c r="C90" s="35" t="n"/>
      <c r="D90" s="5" t="n"/>
      <c r="E90" s="5" t="n"/>
      <c r="F90" s="6" t="n"/>
      <c r="G90" s="2" t="n"/>
      <c r="H90" s="2" t="n"/>
      <c r="I90" s="5" t="n"/>
      <c r="J90" s="2" t="n"/>
      <c r="K90" s="2" t="n"/>
      <c r="L90" s="2" t="n"/>
      <c r="M90" s="5" t="n"/>
      <c r="N90" s="36" t="n"/>
      <c r="O90" s="36" t="n"/>
      <c r="P90" s="8" t="n"/>
      <c r="Q90" s="8" t="n"/>
      <c r="R90" s="5" t="n"/>
      <c r="S90" s="34" t="n"/>
      <c r="T90" s="5" t="n"/>
      <c r="U90" s="9">
        <f>IF('Rota de Visitas'!$B90="","",'Rota de Visitas'!$B90-TODAY())</f>
        <v/>
      </c>
      <c r="V90" s="37">
        <f>IF('Rota de Visitas'!$A90="","",IF('Rota de Visitas'!$L90="Realizada",1,0))</f>
        <v/>
      </c>
      <c r="W90" s="37">
        <f>IF(OR('Rota de Visitas'!$A90="",'Rota de Visitas'!$N90=""),"",IFERROR('Rota de Visitas'!$O90/'Rota de Visitas'!$N90,0))</f>
        <v/>
      </c>
    </row>
    <row r="91">
      <c r="A91" s="2" t="n"/>
      <c r="B91" s="34" t="n"/>
      <c r="C91" s="35" t="n"/>
      <c r="D91" s="5" t="n"/>
      <c r="E91" s="5" t="n"/>
      <c r="F91" s="6" t="n"/>
      <c r="G91" s="2" t="n"/>
      <c r="H91" s="2" t="n"/>
      <c r="I91" s="5" t="n"/>
      <c r="J91" s="2" t="n"/>
      <c r="K91" s="2" t="n"/>
      <c r="L91" s="2" t="n"/>
      <c r="M91" s="5" t="n"/>
      <c r="N91" s="36" t="n"/>
      <c r="O91" s="36" t="n"/>
      <c r="P91" s="8" t="n"/>
      <c r="Q91" s="8" t="n"/>
      <c r="R91" s="5" t="n"/>
      <c r="S91" s="34" t="n"/>
      <c r="T91" s="5" t="n"/>
      <c r="U91" s="11">
        <f>IF('Rota de Visitas'!$B91="","",'Rota de Visitas'!$B91-TODAY())</f>
        <v/>
      </c>
      <c r="V91" s="38">
        <f>IF('Rota de Visitas'!$A91="","",IF('Rota de Visitas'!$L91="Realizada",1,0))</f>
        <v/>
      </c>
      <c r="W91" s="38">
        <f>IF(OR('Rota de Visitas'!$A91="",'Rota de Visitas'!$N91=""),"",IFERROR('Rota de Visitas'!$O91/'Rota de Visitas'!$N91,0))</f>
        <v/>
      </c>
    </row>
    <row r="92">
      <c r="A92" s="2" t="n"/>
      <c r="B92" s="34" t="n"/>
      <c r="C92" s="35" t="n"/>
      <c r="D92" s="5" t="n"/>
      <c r="E92" s="5" t="n"/>
      <c r="F92" s="6" t="n"/>
      <c r="G92" s="2" t="n"/>
      <c r="H92" s="2" t="n"/>
      <c r="I92" s="5" t="n"/>
      <c r="J92" s="2" t="n"/>
      <c r="K92" s="2" t="n"/>
      <c r="L92" s="2" t="n"/>
      <c r="M92" s="5" t="n"/>
      <c r="N92" s="36" t="n"/>
      <c r="O92" s="36" t="n"/>
      <c r="P92" s="8" t="n"/>
      <c r="Q92" s="8" t="n"/>
      <c r="R92" s="5" t="n"/>
      <c r="S92" s="34" t="n"/>
      <c r="T92" s="5" t="n"/>
      <c r="U92" s="9">
        <f>IF('Rota de Visitas'!$B92="","",'Rota de Visitas'!$B92-TODAY())</f>
        <v/>
      </c>
      <c r="V92" s="37">
        <f>IF('Rota de Visitas'!$A92="","",IF('Rota de Visitas'!$L92="Realizada",1,0))</f>
        <v/>
      </c>
      <c r="W92" s="37">
        <f>IF(OR('Rota de Visitas'!$A92="",'Rota de Visitas'!$N92=""),"",IFERROR('Rota de Visitas'!$O92/'Rota de Visitas'!$N92,0))</f>
        <v/>
      </c>
    </row>
    <row r="93">
      <c r="A93" s="2" t="n"/>
      <c r="B93" s="34" t="n"/>
      <c r="C93" s="35" t="n"/>
      <c r="D93" s="5" t="n"/>
      <c r="E93" s="5" t="n"/>
      <c r="F93" s="6" t="n"/>
      <c r="G93" s="2" t="n"/>
      <c r="H93" s="2" t="n"/>
      <c r="I93" s="5" t="n"/>
      <c r="J93" s="2" t="n"/>
      <c r="K93" s="2" t="n"/>
      <c r="L93" s="2" t="n"/>
      <c r="M93" s="5" t="n"/>
      <c r="N93" s="36" t="n"/>
      <c r="O93" s="36" t="n"/>
      <c r="P93" s="8" t="n"/>
      <c r="Q93" s="8" t="n"/>
      <c r="R93" s="5" t="n"/>
      <c r="S93" s="34" t="n"/>
      <c r="T93" s="5" t="n"/>
      <c r="U93" s="11">
        <f>IF('Rota de Visitas'!$B93="","",'Rota de Visitas'!$B93-TODAY())</f>
        <v/>
      </c>
      <c r="V93" s="38">
        <f>IF('Rota de Visitas'!$A93="","",IF('Rota de Visitas'!$L93="Realizada",1,0))</f>
        <v/>
      </c>
      <c r="W93" s="38">
        <f>IF(OR('Rota de Visitas'!$A93="",'Rota de Visitas'!$N93=""),"",IFERROR('Rota de Visitas'!$O93/'Rota de Visitas'!$N93,0))</f>
        <v/>
      </c>
    </row>
    <row r="94">
      <c r="A94" s="2" t="n"/>
      <c r="B94" s="34" t="n"/>
      <c r="C94" s="35" t="n"/>
      <c r="D94" s="5" t="n"/>
      <c r="E94" s="5" t="n"/>
      <c r="F94" s="6" t="n"/>
      <c r="G94" s="2" t="n"/>
      <c r="H94" s="2" t="n"/>
      <c r="I94" s="5" t="n"/>
      <c r="J94" s="2" t="n"/>
      <c r="K94" s="2" t="n"/>
      <c r="L94" s="2" t="n"/>
      <c r="M94" s="5" t="n"/>
      <c r="N94" s="36" t="n"/>
      <c r="O94" s="36" t="n"/>
      <c r="P94" s="8" t="n"/>
      <c r="Q94" s="8" t="n"/>
      <c r="R94" s="5" t="n"/>
      <c r="S94" s="34" t="n"/>
      <c r="T94" s="5" t="n"/>
      <c r="U94" s="9">
        <f>IF('Rota de Visitas'!$B94="","",'Rota de Visitas'!$B94-TODAY())</f>
        <v/>
      </c>
      <c r="V94" s="37">
        <f>IF('Rota de Visitas'!$A94="","",IF('Rota de Visitas'!$L94="Realizada",1,0))</f>
        <v/>
      </c>
      <c r="W94" s="37">
        <f>IF(OR('Rota de Visitas'!$A94="",'Rota de Visitas'!$N94=""),"",IFERROR('Rota de Visitas'!$O94/'Rota de Visitas'!$N94,0))</f>
        <v/>
      </c>
    </row>
    <row r="95">
      <c r="A95" s="2" t="n"/>
      <c r="B95" s="34" t="n"/>
      <c r="C95" s="35" t="n"/>
      <c r="D95" s="5" t="n"/>
      <c r="E95" s="5" t="n"/>
      <c r="F95" s="6" t="n"/>
      <c r="G95" s="2" t="n"/>
      <c r="H95" s="2" t="n"/>
      <c r="I95" s="5" t="n"/>
      <c r="J95" s="2" t="n"/>
      <c r="K95" s="2" t="n"/>
      <c r="L95" s="2" t="n"/>
      <c r="M95" s="5" t="n"/>
      <c r="N95" s="36" t="n"/>
      <c r="O95" s="36" t="n"/>
      <c r="P95" s="8" t="n"/>
      <c r="Q95" s="8" t="n"/>
      <c r="R95" s="5" t="n"/>
      <c r="S95" s="34" t="n"/>
      <c r="T95" s="5" t="n"/>
      <c r="U95" s="11">
        <f>IF('Rota de Visitas'!$B95="","",'Rota de Visitas'!$B95-TODAY())</f>
        <v/>
      </c>
      <c r="V95" s="38">
        <f>IF('Rota de Visitas'!$A95="","",IF('Rota de Visitas'!$L95="Realizada",1,0))</f>
        <v/>
      </c>
      <c r="W95" s="38">
        <f>IF(OR('Rota de Visitas'!$A95="",'Rota de Visitas'!$N95=""),"",IFERROR('Rota de Visitas'!$O95/'Rota de Visitas'!$N95,0))</f>
        <v/>
      </c>
    </row>
    <row r="96">
      <c r="A96" s="2" t="n"/>
      <c r="B96" s="34" t="n"/>
      <c r="C96" s="35" t="n"/>
      <c r="D96" s="5" t="n"/>
      <c r="E96" s="5" t="n"/>
      <c r="F96" s="6" t="n"/>
      <c r="G96" s="2" t="n"/>
      <c r="H96" s="2" t="n"/>
      <c r="I96" s="5" t="n"/>
      <c r="J96" s="2" t="n"/>
      <c r="K96" s="2" t="n"/>
      <c r="L96" s="2" t="n"/>
      <c r="M96" s="5" t="n"/>
      <c r="N96" s="36" t="n"/>
      <c r="O96" s="36" t="n"/>
      <c r="P96" s="8" t="n"/>
      <c r="Q96" s="8" t="n"/>
      <c r="R96" s="5" t="n"/>
      <c r="S96" s="34" t="n"/>
      <c r="T96" s="5" t="n"/>
      <c r="U96" s="9">
        <f>IF('Rota de Visitas'!$B96="","",'Rota de Visitas'!$B96-TODAY())</f>
        <v/>
      </c>
      <c r="V96" s="37">
        <f>IF('Rota de Visitas'!$A96="","",IF('Rota de Visitas'!$L96="Realizada",1,0))</f>
        <v/>
      </c>
      <c r="W96" s="37">
        <f>IF(OR('Rota de Visitas'!$A96="",'Rota de Visitas'!$N96=""),"",IFERROR('Rota de Visitas'!$O96/'Rota de Visitas'!$N96,0))</f>
        <v/>
      </c>
    </row>
    <row r="97">
      <c r="A97" s="2" t="n"/>
      <c r="B97" s="34" t="n"/>
      <c r="C97" s="35" t="n"/>
      <c r="D97" s="5" t="n"/>
      <c r="E97" s="5" t="n"/>
      <c r="F97" s="6" t="n"/>
      <c r="G97" s="2" t="n"/>
      <c r="H97" s="2" t="n"/>
      <c r="I97" s="5" t="n"/>
      <c r="J97" s="2" t="n"/>
      <c r="K97" s="2" t="n"/>
      <c r="L97" s="2" t="n"/>
      <c r="M97" s="5" t="n"/>
      <c r="N97" s="36" t="n"/>
      <c r="O97" s="36" t="n"/>
      <c r="P97" s="8" t="n"/>
      <c r="Q97" s="8" t="n"/>
      <c r="R97" s="5" t="n"/>
      <c r="S97" s="34" t="n"/>
      <c r="T97" s="5" t="n"/>
      <c r="U97" s="11">
        <f>IF('Rota de Visitas'!$B97="","",'Rota de Visitas'!$B97-TODAY())</f>
        <v/>
      </c>
      <c r="V97" s="38">
        <f>IF('Rota de Visitas'!$A97="","",IF('Rota de Visitas'!$L97="Realizada",1,0))</f>
        <v/>
      </c>
      <c r="W97" s="38">
        <f>IF(OR('Rota de Visitas'!$A97="",'Rota de Visitas'!$N97=""),"",IFERROR('Rota de Visitas'!$O97/'Rota de Visitas'!$N97,0))</f>
        <v/>
      </c>
    </row>
    <row r="98">
      <c r="A98" s="2" t="n"/>
      <c r="B98" s="34" t="n"/>
      <c r="C98" s="35" t="n"/>
      <c r="D98" s="5" t="n"/>
      <c r="E98" s="5" t="n"/>
      <c r="F98" s="6" t="n"/>
      <c r="G98" s="2" t="n"/>
      <c r="H98" s="2" t="n"/>
      <c r="I98" s="5" t="n"/>
      <c r="J98" s="2" t="n"/>
      <c r="K98" s="2" t="n"/>
      <c r="L98" s="2" t="n"/>
      <c r="M98" s="5" t="n"/>
      <c r="N98" s="36" t="n"/>
      <c r="O98" s="36" t="n"/>
      <c r="P98" s="8" t="n"/>
      <c r="Q98" s="8" t="n"/>
      <c r="R98" s="5" t="n"/>
      <c r="S98" s="34" t="n"/>
      <c r="T98" s="5" t="n"/>
      <c r="U98" s="9">
        <f>IF('Rota de Visitas'!$B98="","",'Rota de Visitas'!$B98-TODAY())</f>
        <v/>
      </c>
      <c r="V98" s="37">
        <f>IF('Rota de Visitas'!$A98="","",IF('Rota de Visitas'!$L98="Realizada",1,0))</f>
        <v/>
      </c>
      <c r="W98" s="37">
        <f>IF(OR('Rota de Visitas'!$A98="",'Rota de Visitas'!$N98=""),"",IFERROR('Rota de Visitas'!$O98/'Rota de Visitas'!$N98,0))</f>
        <v/>
      </c>
    </row>
    <row r="99">
      <c r="A99" s="2" t="n"/>
      <c r="B99" s="34" t="n"/>
      <c r="C99" s="35" t="n"/>
      <c r="D99" s="5" t="n"/>
      <c r="E99" s="5" t="n"/>
      <c r="F99" s="6" t="n"/>
      <c r="G99" s="2" t="n"/>
      <c r="H99" s="2" t="n"/>
      <c r="I99" s="5" t="n"/>
      <c r="J99" s="2" t="n"/>
      <c r="K99" s="2" t="n"/>
      <c r="L99" s="2" t="n"/>
      <c r="M99" s="5" t="n"/>
      <c r="N99" s="36" t="n"/>
      <c r="O99" s="36" t="n"/>
      <c r="P99" s="8" t="n"/>
      <c r="Q99" s="8" t="n"/>
      <c r="R99" s="5" t="n"/>
      <c r="S99" s="34" t="n"/>
      <c r="T99" s="5" t="n"/>
      <c r="U99" s="11">
        <f>IF('Rota de Visitas'!$B99="","",'Rota de Visitas'!$B99-TODAY())</f>
        <v/>
      </c>
      <c r="V99" s="38">
        <f>IF('Rota de Visitas'!$A99="","",IF('Rota de Visitas'!$L99="Realizada",1,0))</f>
        <v/>
      </c>
      <c r="W99" s="38">
        <f>IF(OR('Rota de Visitas'!$A99="",'Rota de Visitas'!$N99=""),"",IFERROR('Rota de Visitas'!$O99/'Rota de Visitas'!$N99,0))</f>
        <v/>
      </c>
    </row>
    <row r="100">
      <c r="A100" s="2" t="n"/>
      <c r="B100" s="34" t="n"/>
      <c r="C100" s="35" t="n"/>
      <c r="D100" s="5" t="n"/>
      <c r="E100" s="5" t="n"/>
      <c r="F100" s="6" t="n"/>
      <c r="G100" s="2" t="n"/>
      <c r="H100" s="2" t="n"/>
      <c r="I100" s="5" t="n"/>
      <c r="J100" s="2" t="n"/>
      <c r="K100" s="2" t="n"/>
      <c r="L100" s="2" t="n"/>
      <c r="M100" s="5" t="n"/>
      <c r="N100" s="36" t="n"/>
      <c r="O100" s="36" t="n"/>
      <c r="P100" s="8" t="n"/>
      <c r="Q100" s="8" t="n"/>
      <c r="R100" s="5" t="n"/>
      <c r="S100" s="34" t="n"/>
      <c r="T100" s="5" t="n"/>
      <c r="U100" s="9">
        <f>IF('Rota de Visitas'!$B100="","",'Rota de Visitas'!$B100-TODAY())</f>
        <v/>
      </c>
      <c r="V100" s="37">
        <f>IF('Rota de Visitas'!$A100="","",IF('Rota de Visitas'!$L100="Realizada",1,0))</f>
        <v/>
      </c>
      <c r="W100" s="37">
        <f>IF(OR('Rota de Visitas'!$A100="",'Rota de Visitas'!$N100=""),"",IFERROR('Rota de Visitas'!$O100/'Rota de Visitas'!$N100,0))</f>
        <v/>
      </c>
    </row>
    <row r="101">
      <c r="A101" s="2" t="n"/>
      <c r="B101" s="34" t="n"/>
      <c r="C101" s="35" t="n"/>
      <c r="D101" s="5" t="n"/>
      <c r="E101" s="5" t="n"/>
      <c r="F101" s="6" t="n"/>
      <c r="G101" s="2" t="n"/>
      <c r="H101" s="2" t="n"/>
      <c r="I101" s="5" t="n"/>
      <c r="J101" s="2" t="n"/>
      <c r="K101" s="2" t="n"/>
      <c r="L101" s="2" t="n"/>
      <c r="M101" s="5" t="n"/>
      <c r="N101" s="36" t="n"/>
      <c r="O101" s="36" t="n"/>
      <c r="P101" s="8" t="n"/>
      <c r="Q101" s="8" t="n"/>
      <c r="R101" s="5" t="n"/>
      <c r="S101" s="34" t="n"/>
      <c r="T101" s="5" t="n"/>
      <c r="U101" s="11">
        <f>IF('Rota de Visitas'!$B101="","",'Rota de Visitas'!$B101-TODAY())</f>
        <v/>
      </c>
      <c r="V101" s="38">
        <f>IF('Rota de Visitas'!$A101="","",IF('Rota de Visitas'!$L101="Realizada",1,0))</f>
        <v/>
      </c>
      <c r="W101" s="38">
        <f>IF(OR('Rota de Visitas'!$A101="",'Rota de Visitas'!$N101=""),"",IFERROR('Rota de Visitas'!$O101/'Rota de Visitas'!$N101,0))</f>
        <v/>
      </c>
    </row>
  </sheetData>
  <autoFilter ref="A1:W101"/>
  <conditionalFormatting sqref="A2:W101">
    <cfRule type="expression" priority="1" dxfId="0" stopIfTrue="1">
      <formula>AND($U2&lt;0,$L2&lt;&gt;"Realizada",$A2&lt;&gt;"")</formula>
    </cfRule>
  </conditionalFormatting>
  <conditionalFormatting sqref="V2:V101">
    <cfRule type="cellIs" priority="2" operator="equal" dxfId="1">
      <formula>1</formula>
    </cfRule>
  </conditionalFormatting>
  <conditionalFormatting sqref="W2:W101">
    <cfRule type="cellIs" priority="3" operator="greaterThan" dxfId="1">
      <formula>0</formula>
    </cfRule>
  </conditionalFormatting>
  <dataValidations count="5">
    <dataValidation sqref="J2:J101" showErrorMessage="1" showInputMessage="1" allowBlank="1" type="list">
      <formula1>"Prospecção,Pós-venda,Renovação,Cobrança,Relacionamento"</formula1>
    </dataValidation>
    <dataValidation sqref="K2:K101" showErrorMessage="1" showInputMessage="1" allowBlank="1" type="list">
      <formula1>"Alta,Média,Baixa"</formula1>
    </dataValidation>
    <dataValidation sqref="L2:L101" showErrorMessage="1" showInputMessage="1" allowBlank="1" type="list">
      <formula1>"Planejada,Realizada,Reagendada,Cancelada"</formula1>
    </dataValidation>
    <dataValidation sqref="B2:B101 S2:S101" showErrorMessage="1" showInputMessage="1" allowBlank="1" type="date" operator="between">
      <formula1>=DATE(2000,1,1)</formula1>
      <formula2>=DATE(2100,12,31)</formula2>
    </dataValidation>
    <dataValidation sqref="C2:C101" showErrorMessage="1" showInputMessage="1" allowBlank="1" type="time" operator="between">
      <formula1>=TIME(0,0,0)</formula1>
      <formula2>=TIME(23,59,59)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27" customWidth="1" min="2" max="2"/>
    <col width="14" customWidth="1" min="3" max="3"/>
    <col width="14" customWidth="1" min="4" max="4"/>
    <col width="18" customWidth="1" min="5" max="5"/>
    <col width="18" customWidth="1" min="6" max="6"/>
    <col width="14" customWidth="1" min="7" max="7"/>
    <col width="20" customWidth="1" min="8" max="8"/>
    <col width="13" customWidth="1" min="9" max="9"/>
    <col width="18" customWidth="1" min="10" max="10"/>
  </cols>
  <sheetData>
    <row r="1" ht="28" customHeight="1">
      <c r="A1" s="13" t="inlineStr">
        <is>
          <t>Rota sob controle | Resumo gerencial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40" t="n"/>
    </row>
    <row r="2">
      <c r="A2" s="14" t="inlineStr">
        <is>
          <t>Indicadores que destravam decisão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>
      <c r="A3" s="16" t="inlineStr">
        <is>
          <t>Total de visitas cadastradas</t>
        </is>
      </c>
      <c r="B3" s="17">
        <f>COUNTA('Rota de Visitas'!$A$2:$A$101)</f>
        <v/>
      </c>
    </row>
    <row r="4">
      <c r="A4" s="18" t="inlineStr">
        <is>
          <t>Visitas realizadas</t>
        </is>
      </c>
      <c r="B4" s="17">
        <f>COUNTIF('Rota de Visitas'!$L$2:$L$101,"Realizada")</f>
        <v/>
      </c>
    </row>
    <row r="5">
      <c r="A5" s="16" t="inlineStr">
        <is>
          <t>Visitas pendentes</t>
        </is>
      </c>
      <c r="B5" s="17">
        <f>COUNTIF('Rota de Visitas'!$L$2:$L$101,"Planejada")</f>
        <v/>
      </c>
    </row>
    <row r="6">
      <c r="A6" s="18" t="inlineStr">
        <is>
          <t>Visitas reagendadas</t>
        </is>
      </c>
      <c r="B6" s="17">
        <f>COUNTIF('Rota de Visitas'!$L$2:$L$101,"Reagendada")</f>
        <v/>
      </c>
    </row>
    <row r="7">
      <c r="A7" s="16" t="inlineStr">
        <is>
          <t>Taxa geral de realização</t>
        </is>
      </c>
      <c r="B7" s="41">
        <f>IFERROR('Resumo'!$B$4/'Resumo'!$B$3,0)</f>
        <v/>
      </c>
    </row>
    <row r="8">
      <c r="A8" s="18" t="inlineStr">
        <is>
          <t>Potencial total de vendas</t>
        </is>
      </c>
      <c r="B8" s="42">
        <f>SUM('Rota de Visitas'!$N$2:$N$101)</f>
        <v/>
      </c>
    </row>
    <row r="9">
      <c r="A9" s="16" t="inlineStr">
        <is>
          <t>Valor vendido</t>
        </is>
      </c>
      <c r="B9" s="42">
        <f>SUM('Rota de Visitas'!$O$2:$O$101)</f>
        <v/>
      </c>
    </row>
    <row r="10">
      <c r="A10" s="18" t="inlineStr">
        <is>
          <t>Ticket médio das vendas</t>
        </is>
      </c>
      <c r="B10" s="42">
        <f>IFERROR(AVERAGE('Rota de Visitas'!$O$2:$O$101),0)</f>
        <v/>
      </c>
    </row>
    <row r="11">
      <c r="A11" s="16" t="inlineStr">
        <is>
          <t>Quilometragem total estimada</t>
        </is>
      </c>
      <c r="B11" s="17">
        <f>SUM('Rota de Visitas'!$P$2:$P$101)</f>
        <v/>
      </c>
    </row>
    <row r="12"/>
    <row r="13">
      <c r="A13" s="21" t="inlineStr">
        <is>
          <t>Vendedor</t>
        </is>
      </c>
      <c r="B13" s="21" t="inlineStr">
        <is>
          <t>Visitas</t>
        </is>
      </c>
      <c r="C13" s="21" t="inlineStr">
        <is>
          <t>Planejadas</t>
        </is>
      </c>
      <c r="D13" s="21" t="inlineStr">
        <is>
          <t>Realizadas</t>
        </is>
      </c>
      <c r="E13" s="21" t="inlineStr">
        <is>
          <t>Potencial (R$)</t>
        </is>
      </c>
      <c r="F13" s="21" t="inlineStr">
        <is>
          <t>Vendido (R$)</t>
        </is>
      </c>
      <c r="G13" s="21" t="inlineStr">
        <is>
          <t>Conversão</t>
        </is>
      </c>
      <c r="H13" s="21" t="inlineStr">
        <is>
          <t>Status</t>
        </is>
      </c>
      <c r="I13" s="21" t="inlineStr">
        <is>
          <t>Quantidade</t>
        </is>
      </c>
    </row>
    <row r="14">
      <c r="A14" s="22" t="inlineStr">
        <is>
          <t>João Silva</t>
        </is>
      </c>
      <c r="B14" s="23">
        <f>COUNTIF('Rota de Visitas'!$D$2:$D$101,'Resumo'!$A14)</f>
        <v/>
      </c>
      <c r="C14" s="23">
        <f>COUNTIFS('Rota de Visitas'!$D$2:$D$101,'Resumo'!$A14,'Rota de Visitas'!$L$2:$L$101,"Planejada")</f>
        <v/>
      </c>
      <c r="D14" s="23">
        <f>COUNTIFS('Rota de Visitas'!$D$2:$D$101,'Resumo'!$A14,'Rota de Visitas'!$L$2:$L$101,"Realizada")</f>
        <v/>
      </c>
      <c r="E14" s="43">
        <f>SUMIF('Rota de Visitas'!$D$2:$D$101,'Resumo'!$A14,'Rota de Visitas'!$N$2:$N$101)</f>
        <v/>
      </c>
      <c r="F14" s="43">
        <f>SUMIF('Rota de Visitas'!$D$2:$D$101,'Resumo'!$A14,'Rota de Visitas'!$O$2:$O$101)</f>
        <v/>
      </c>
      <c r="G14" s="37">
        <f>IFERROR('Resumo'!$F14/'Resumo'!$E14,0)</f>
        <v/>
      </c>
      <c r="H14" s="22" t="inlineStr">
        <is>
          <t>Planejada</t>
        </is>
      </c>
      <c r="I14" s="23">
        <f>COUNTIF('Rota de Visitas'!$L$2:$L$101,'Resumo'!$H14)</f>
        <v/>
      </c>
    </row>
    <row r="15">
      <c r="A15" s="25" t="inlineStr">
        <is>
          <t>Maria Oliveira</t>
        </is>
      </c>
      <c r="B15" s="26">
        <f>COUNTIF('Rota de Visitas'!$D$2:$D$101,'Resumo'!$A15)</f>
        <v/>
      </c>
      <c r="C15" s="26">
        <f>COUNTIFS('Rota de Visitas'!$D$2:$D$101,'Resumo'!$A15,'Rota de Visitas'!$L$2:$L$101,"Planejada")</f>
        <v/>
      </c>
      <c r="D15" s="26">
        <f>COUNTIFS('Rota de Visitas'!$D$2:$D$101,'Resumo'!$A15,'Rota de Visitas'!$L$2:$L$101,"Realizada")</f>
        <v/>
      </c>
      <c r="E15" s="44">
        <f>SUMIF('Rota de Visitas'!$D$2:$D$101,'Resumo'!$A15,'Rota de Visitas'!$N$2:$N$101)</f>
        <v/>
      </c>
      <c r="F15" s="44">
        <f>SUMIF('Rota de Visitas'!$D$2:$D$101,'Resumo'!$A15,'Rota de Visitas'!$O$2:$O$101)</f>
        <v/>
      </c>
      <c r="G15" s="38">
        <f>IFERROR('Resumo'!$F15/'Resumo'!$E15,0)</f>
        <v/>
      </c>
      <c r="H15" s="25" t="inlineStr">
        <is>
          <t>Realizada</t>
        </is>
      </c>
      <c r="I15" s="26">
        <f>COUNTIF('Rota de Visitas'!$L$2:$L$101,'Resumo'!$H15)</f>
        <v/>
      </c>
    </row>
    <row r="16">
      <c r="A16" s="22" t="inlineStr">
        <is>
          <t>Pedro Santos</t>
        </is>
      </c>
      <c r="B16" s="23">
        <f>COUNTIF('Rota de Visitas'!$D$2:$D$101,'Resumo'!$A16)</f>
        <v/>
      </c>
      <c r="C16" s="23">
        <f>COUNTIFS('Rota de Visitas'!$D$2:$D$101,'Resumo'!$A16,'Rota de Visitas'!$L$2:$L$101,"Planejada")</f>
        <v/>
      </c>
      <c r="D16" s="23">
        <f>COUNTIFS('Rota de Visitas'!$D$2:$D$101,'Resumo'!$A16,'Rota de Visitas'!$L$2:$L$101,"Realizada")</f>
        <v/>
      </c>
      <c r="E16" s="43">
        <f>SUMIF('Rota de Visitas'!$D$2:$D$101,'Resumo'!$A16,'Rota de Visitas'!$N$2:$N$101)</f>
        <v/>
      </c>
      <c r="F16" s="43">
        <f>SUMIF('Rota de Visitas'!$D$2:$D$101,'Resumo'!$A16,'Rota de Visitas'!$O$2:$O$101)</f>
        <v/>
      </c>
      <c r="G16" s="37">
        <f>IFERROR('Resumo'!$F16/'Resumo'!$E16,0)</f>
        <v/>
      </c>
      <c r="H16" s="22" t="inlineStr">
        <is>
          <t>Reagendada</t>
        </is>
      </c>
      <c r="I16" s="23">
        <f>COUNTIF('Rota de Visitas'!$L$2:$L$101,'Resumo'!$H16)</f>
        <v/>
      </c>
    </row>
    <row r="17">
      <c r="A17" s="25" t="inlineStr">
        <is>
          <t>Ana Souza</t>
        </is>
      </c>
      <c r="B17" s="26">
        <f>COUNTIF('Rota de Visitas'!$D$2:$D$101,'Resumo'!$A17)</f>
        <v/>
      </c>
      <c r="C17" s="26">
        <f>COUNTIFS('Rota de Visitas'!$D$2:$D$101,'Resumo'!$A17,'Rota de Visitas'!$L$2:$L$101,"Planejada")</f>
        <v/>
      </c>
      <c r="D17" s="26">
        <f>COUNTIFS('Rota de Visitas'!$D$2:$D$101,'Resumo'!$A17,'Rota de Visitas'!$L$2:$L$101,"Realizada")</f>
        <v/>
      </c>
      <c r="E17" s="44">
        <f>SUMIF('Rota de Visitas'!$D$2:$D$101,'Resumo'!$A17,'Rota de Visitas'!$N$2:$N$101)</f>
        <v/>
      </c>
      <c r="F17" s="44">
        <f>SUMIF('Rota de Visitas'!$D$2:$D$101,'Resumo'!$A17,'Rota de Visitas'!$O$2:$O$101)</f>
        <v/>
      </c>
      <c r="G17" s="38">
        <f>IFERROR('Resumo'!$F17/'Resumo'!$E17,0)</f>
        <v/>
      </c>
      <c r="H17" s="25" t="inlineStr">
        <is>
          <t>Cancelada</t>
        </is>
      </c>
      <c r="I17" s="26">
        <f>COUNTIF('Rota de Visitas'!$L$2:$L$101,'Resumo'!$H17)</f>
        <v/>
      </c>
    </row>
    <row r="18"/>
    <row r="19"/>
    <row r="20">
      <c r="A20" s="14" t="inlineStr">
        <is>
          <t>Consulta rápida por cliente</t>
        </is>
      </c>
      <c r="B20" s="15" t="n"/>
      <c r="C20" s="15" t="n"/>
      <c r="D20" s="15" t="n"/>
      <c r="H20" s="21" t="inlineStr">
        <is>
          <t>Cidade</t>
        </is>
      </c>
      <c r="I20" s="21" t="inlineStr">
        <is>
          <t>Visitas</t>
        </is>
      </c>
      <c r="J20" s="21" t="inlineStr">
        <is>
          <t>Potencial (R$)</t>
        </is>
      </c>
    </row>
    <row r="21">
      <c r="H21" s="22" t="inlineStr">
        <is>
          <t>São Paulo</t>
        </is>
      </c>
      <c r="I21" s="23">
        <f>COUNTIF('Rota de Visitas'!$G$2:$G$101,'Resumo'!$H21)</f>
        <v/>
      </c>
      <c r="J21" s="43">
        <f>SUMIF('Rota de Visitas'!$G$2:$G$101,'Resumo'!$H21,'Rota de Visitas'!$N$2:$N$101)</f>
        <v/>
      </c>
    </row>
    <row r="22">
      <c r="A22" s="18" t="inlineStr">
        <is>
          <t>Cliente selecionado</t>
        </is>
      </c>
      <c r="B22" s="5" t="inlineStr">
        <is>
          <t>Almeida Distribuidora Ltda.</t>
        </is>
      </c>
      <c r="H22" s="25" t="inlineStr">
        <is>
          <t>Campinas</t>
        </is>
      </c>
      <c r="I22" s="26">
        <f>COUNTIF('Rota de Visitas'!$G$2:$G$101,'Resumo'!$H22)</f>
        <v/>
      </c>
      <c r="J22" s="44">
        <f>SUMIF('Rota de Visitas'!$G$2:$G$101,'Resumo'!$H22,'Rota de Visitas'!$N$2:$N$101)</f>
        <v/>
      </c>
    </row>
    <row r="23">
      <c r="A23" s="16" t="inlineStr">
        <is>
          <t>CNPJ</t>
        </is>
      </c>
      <c r="B23" s="28">
        <f>IFERROR(VLOOKUP('Resumo'!$B$22,'Rota de Visitas'!$E$2:$H$101,2,FALSE),"Cliente não encontrado")</f>
        <v/>
      </c>
      <c r="H23" s="22" t="inlineStr">
        <is>
          <t>Rio de Janeiro</t>
        </is>
      </c>
      <c r="I23" s="23">
        <f>COUNTIF('Rota de Visitas'!$G$2:$G$101,'Resumo'!$H23)</f>
        <v/>
      </c>
      <c r="J23" s="43">
        <f>SUMIF('Rota de Visitas'!$G$2:$G$101,'Resumo'!$H23,'Rota de Visitas'!$N$2:$N$101)</f>
        <v/>
      </c>
    </row>
    <row r="24">
      <c r="A24" s="18" t="inlineStr">
        <is>
          <t>Cidade</t>
        </is>
      </c>
      <c r="B24" s="25">
        <f>IFERROR(VLOOKUP('Resumo'!$B$22,'Rota de Visitas'!$E$2:$H$101,3,FALSE),"Cliente não encontrado")</f>
        <v/>
      </c>
      <c r="H24" s="25" t="inlineStr">
        <is>
          <t>Belo Horizonte</t>
        </is>
      </c>
      <c r="I24" s="26">
        <f>COUNTIF('Rota de Visitas'!$G$2:$G$101,'Resumo'!$H24)</f>
        <v/>
      </c>
      <c r="J24" s="44">
        <f>SUMIF('Rota de Visitas'!$G$2:$G$101,'Resumo'!$H24,'Rota de Visitas'!$N$2:$N$101)</f>
        <v/>
      </c>
    </row>
    <row r="25">
      <c r="A25" s="16" t="inlineStr">
        <is>
          <t>Estado</t>
        </is>
      </c>
      <c r="B25" s="25">
        <f>IFERROR(VLOOKUP('Resumo'!$B$22,'Rota de Visitas'!$E$2:$H$101,4,FALSE),"Cliente não encontrado")</f>
        <v/>
      </c>
      <c r="H25" s="22" t="inlineStr">
        <is>
          <t>Curitiba</t>
        </is>
      </c>
      <c r="I25" s="23">
        <f>COUNTIF('Rota de Visitas'!$G$2:$G$101,'Resumo'!$H25)</f>
        <v/>
      </c>
      <c r="J25" s="43">
        <f>SUMIF('Rota de Visitas'!$G$2:$G$101,'Resumo'!$H25,'Rota de Visitas'!$N$2:$N$101)</f>
        <v/>
      </c>
    </row>
    <row r="26">
      <c r="H26" s="25" t="inlineStr">
        <is>
          <t>Porto Alegre</t>
        </is>
      </c>
      <c r="I26" s="26">
        <f>COUNTIF('Rota de Visitas'!$G$2:$G$101,'Resumo'!$H26)</f>
        <v/>
      </c>
      <c r="J26" s="44">
        <f>SUMIF('Rota de Visitas'!$G$2:$G$101,'Resumo'!$H26,'Rota de Visitas'!$N$2:$N$101)</f>
        <v/>
      </c>
    </row>
    <row r="27">
      <c r="H27" s="22" t="inlineStr">
        <is>
          <t>Salvador</t>
        </is>
      </c>
      <c r="I27" s="23">
        <f>COUNTIF('Rota de Visitas'!$G$2:$G$101,'Resumo'!$H27)</f>
        <v/>
      </c>
      <c r="J27" s="43">
        <f>SUMIF('Rota de Visitas'!$G$2:$G$101,'Resumo'!$H27,'Rota de Visitas'!$N$2:$N$101)</f>
        <v/>
      </c>
    </row>
    <row r="28">
      <c r="H28" s="25" t="inlineStr">
        <is>
          <t>Recife</t>
        </is>
      </c>
      <c r="I28" s="26">
        <f>COUNTIF('Rota de Visitas'!$G$2:$G$101,'Resumo'!$H28)</f>
        <v/>
      </c>
      <c r="J28" s="44">
        <f>SUMIF('Rota de Visitas'!$G$2:$G$101,'Resumo'!$H28,'Rota de Visitas'!$N$2:$N$101)</f>
        <v/>
      </c>
    </row>
    <row r="29">
      <c r="H29" s="22" t="inlineStr">
        <is>
          <t>Fortaleza</t>
        </is>
      </c>
      <c r="I29" s="23">
        <f>COUNTIF('Rota de Visitas'!$G$2:$G$101,'Resumo'!$H29)</f>
        <v/>
      </c>
      <c r="J29" s="43">
        <f>SUMIF('Rota de Visitas'!$G$2:$G$101,'Resumo'!$H29,'Rota de Visitas'!$N$2:$N$101)</f>
        <v/>
      </c>
    </row>
    <row r="30">
      <c r="H30" s="25" t="inlineStr">
        <is>
          <t>Brasília</t>
        </is>
      </c>
      <c r="I30" s="26">
        <f>COUNTIF('Rota de Visitas'!$G$2:$G$101,'Resumo'!$H30)</f>
        <v/>
      </c>
      <c r="J30" s="44">
        <f>SUMIF('Rota de Visitas'!$G$2:$G$101,'Resumo'!$H30,'Rota de Visitas'!$N$2:$N$101)</f>
        <v/>
      </c>
    </row>
  </sheetData>
  <mergeCells count="1">
    <mergeCell ref="A1:J1"/>
  </mergeCells>
  <conditionalFormatting sqref="B7">
    <cfRule type="cellIs" priority="1" operator="greaterThan" dxfId="1">
      <formula>0</formula>
    </cfRule>
  </conditionalFormatting>
  <conditionalFormatting sqref="G14:G17">
    <cfRule type="cellIs" priority="2" operator="greaterThan" dxfId="1">
      <formula>0</formula>
    </cfRule>
  </conditionalFormatting>
  <dataValidations count="1">
    <dataValidation sqref="B22" showErrorMessage="1" showInputMessage="1" allowBlank="0" type="list">
      <formula1>"Almeida Distribuidora Ltda.,Campinas Tech Soluções S.A.,Carioca Comercial Ltda.,Mineira Indústria e Comércio,Curitiba Logística Integrada,Gaúcha Varejo S.A.,Bahia Construções Ltda.,Recife Serviços Empresariais,Fortaleza Alimentos S.A.,Brasília Consultoria Corporativa"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3" t="inlineStr">
        <is>
          <t>Guia rápido | Faça cada visita render mais</t>
        </is>
      </c>
      <c r="B1" s="39" t="n"/>
      <c r="C1" s="39" t="n"/>
      <c r="D1" s="39" t="n"/>
      <c r="E1" s="39" t="n"/>
      <c r="F1" s="40" t="n"/>
    </row>
    <row r="2"/>
    <row r="3">
      <c r="A3" s="29" t="inlineStr">
        <is>
          <t>Onde agir</t>
        </is>
      </c>
      <c r="B3" s="29" t="inlineStr">
        <is>
          <t>Como acelerar o resultado</t>
        </is>
      </c>
      <c r="C3" s="15" t="n"/>
      <c r="D3" s="15" t="n"/>
      <c r="E3" s="15" t="n"/>
      <c r="F3" s="15" t="n"/>
    </row>
    <row r="4" ht="34" customHeight="1">
      <c r="A4" s="30" t="inlineStr">
        <is>
          <t>Rota de Visitas</t>
        </is>
      </c>
      <c r="B4" s="31" t="inlineStr">
        <is>
          <t>Preencha as células amarelas. Cada linha representa uma visita planejada, realizada, reagendada ou cancelada.</t>
        </is>
      </c>
    </row>
    <row r="5" ht="34" customHeight="1">
      <c r="A5" s="32" t="inlineStr">
        <is>
          <t>Formato dos dados</t>
        </is>
      </c>
      <c r="B5" s="33" t="inlineStr">
        <is>
          <t>Use datas em DD/MM/AAAA, horários em HH:MM e valores no padrão R$ 1.234,56.</t>
        </is>
      </c>
    </row>
    <row r="6" ht="34" customHeight="1">
      <c r="A6" s="30" t="inlineStr">
        <is>
          <t>CNPJ</t>
        </is>
      </c>
      <c r="B6" s="31" t="inlineStr">
        <is>
          <t>Mantenha o CNPJ como texto no padrão brasileiro para preservar zeros, pontos, barra e hífen.</t>
        </is>
      </c>
    </row>
    <row r="7" ht="34" customHeight="1">
      <c r="A7" s="32" t="inlineStr">
        <is>
          <t>Status</t>
        </is>
      </c>
      <c r="B7" s="33" t="inlineStr">
        <is>
          <t>Atualize o status após cada visita. A coluna de cumprimento mostra automaticamente o avanço da rota.</t>
        </is>
      </c>
    </row>
    <row r="8" ht="34" customHeight="1">
      <c r="A8" s="30" t="inlineStr">
        <is>
          <t>Histórico comercial</t>
        </is>
      </c>
      <c r="B8" s="31" t="inlineStr">
        <is>
          <t>Registre resultado, próxima ação e observações para não perder o contexto da negociação.</t>
        </is>
      </c>
    </row>
    <row r="9" ht="34" customHeight="1">
      <c r="A9" s="32" t="inlineStr">
        <is>
          <t>Resumo</t>
        </is>
      </c>
      <c r="B9" s="33" t="inlineStr">
        <is>
          <t>Os indicadores e gráficos são atualizados a partir dos dados cadastrados na planilha Rota de Visitas.</t>
        </is>
      </c>
    </row>
    <row r="10" ht="34" customHeight="1">
      <c r="A10" s="30" t="inlineStr">
        <is>
          <t>Atenção aos atrasos</t>
        </is>
      </c>
      <c r="B10" s="31" t="inlineStr">
        <is>
          <t>Visitas com data vencida e status diferente de Realizada recebem destaque vermelho para orientar a próxima ação.</t>
        </is>
      </c>
    </row>
    <row r="11" ht="34" customHeight="1">
      <c r="A11" s="32" t="inlineStr">
        <is>
          <t>Consulta por cliente</t>
        </is>
      </c>
      <c r="B11" s="33" t="inlineStr">
        <is>
          <t>Na planilha Resumo, escolha um cliente para puxar CNPJ, cidade e estado automaticamente.</t>
        </is>
      </c>
    </row>
    <row r="12" ht="34" customHeight="1">
      <c r="A12" s="30" t="inlineStr">
        <is>
          <t>Leitura rápida</t>
        </is>
      </c>
      <c r="B12" s="31" t="inlineStr">
        <is>
          <t>Use os gráficos para comparar esforço comercial, conversão, status da carteira e potencial por cidade.</t>
        </is>
      </c>
    </row>
    <row r="13"/>
    <row r="14"/>
    <row r="15">
      <c r="A15" s="21" t="inlineStr">
        <is>
          <t>Campo da rota</t>
        </is>
      </c>
      <c r="B15" s="21" t="inlineStr">
        <is>
          <t>Use para decidir</t>
        </is>
      </c>
      <c r="C15" s="21" t="n"/>
      <c r="D15" s="21" t="n"/>
      <c r="E15" s="21" t="n"/>
      <c r="F15" s="21" t="n"/>
    </row>
    <row r="16" ht="30" customHeight="1">
      <c r="A16" s="30" t="inlineStr">
        <is>
          <t>Data e hora</t>
        </is>
      </c>
      <c r="B16" s="31" t="inlineStr">
        <is>
          <t>Organizar sequência diária e evitar conflitos de agenda.</t>
        </is>
      </c>
    </row>
    <row r="17" ht="30" customHeight="1">
      <c r="A17" s="32" t="inlineStr">
        <is>
          <t>Tipo e prioridade</t>
        </is>
      </c>
      <c r="B17" s="33" t="inlineStr">
        <is>
          <t>Direcionar energia para contas, oportunidades e pendências críticas.</t>
        </is>
      </c>
    </row>
    <row r="18" ht="30" customHeight="1">
      <c r="A18" s="30" t="inlineStr">
        <is>
          <t>Potencial e vendido</t>
        </is>
      </c>
      <c r="B18" s="31" t="inlineStr">
        <is>
          <t>Medir conversão comercial com visão de receita.</t>
        </is>
      </c>
    </row>
    <row r="19" ht="30" customHeight="1">
      <c r="A19" s="32" t="inlineStr">
        <is>
          <t>Deslocamento e duração</t>
        </is>
      </c>
      <c r="B19" s="33" t="inlineStr">
        <is>
          <t>Otimizar tempo de rua e capacidade de atendimento.</t>
        </is>
      </c>
    </row>
    <row r="20" ht="30" customHeight="1">
      <c r="A20" s="30" t="inlineStr">
        <is>
          <t>Próxima ação</t>
        </is>
      </c>
      <c r="B20" s="31" t="inlineStr">
        <is>
          <t>Garantir continuidade depois da conversa com o cliente.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2026-10-02T17:58:08Z</dcterms:created>
  <dcterms:modified xmlns:dcterms="http://purl.org/dc/terms/" xmlns:xsi="http://www.w3.org/2001/XMLSchema-instance" xsi:type="dcterms:W3CDTF">2026-10-02T17:58:08Z</dcterms:modified>
</cp:coreProperties>
</file>