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rviços Prestado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R$&quot; #.##0,00"/>
    <numFmt numFmtId="165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  <font>
      <name val="Calibri"/>
      <b val="1"/>
      <color rgb="00FFFFFF"/>
      <sz val="10.5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2" fillId="5" borderId="1" pivotButton="0" quotePrefix="0" xfId="0"/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3" fillId="0" borderId="1" pivotButton="0" quotePrefix="0" xfId="0"/>
    <xf numFmtId="164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0" fontId="4" fillId="5" borderId="1" pivotButton="0" quotePrefix="0" xfId="0"/>
    <xf numFmtId="0" fontId="5" fillId="5" borderId="1" pivotButton="0" quotePrefix="0" xfId="0"/>
    <xf numFmtId="164" fontId="4" fillId="5" borderId="1" pivotButton="0" quotePrefix="0" xfId="0"/>
    <xf numFmtId="165" fontId="4" fillId="5" borderId="1" pivotButton="0" quotePrefix="0" xfId="0"/>
    <xf numFmtId="0" fontId="4" fillId="3" borderId="1" pivotButton="0" quotePrefix="0" xfId="0"/>
    <xf numFmtId="0" fontId="4" fillId="4" borderId="1" pivotButton="0" quotePrefix="0" xfId="0"/>
    <xf numFmtId="1" fontId="3" fillId="4" borderId="1" applyAlignment="1" pivotButton="0" quotePrefix="0" xfId="0">
      <alignment horizontal="center" vertical="center"/>
    </xf>
    <xf numFmtId="1" fontId="3" fillId="3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4">
    <dxf>
      <font>
        <b val="1"/>
        <color rgb="0015803D"/>
      </font>
      <fill>
        <patternFill patternType="solid">
          <fgColor rgb="00D1FAE5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ill>
        <patternFill patternType="solid">
          <fgColor rgb="00FEE2E2"/>
        </patternFill>
      </fill>
    </dxf>
    <dxf>
      <fill>
        <patternFill patternType="solid">
          <f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Faturamento por Cliente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'Dashboard'!$A$14:$A$23</f>
            </numRef>
          </cat>
          <val>
            <numRef>
              <f>'Dashboard'!$B$14:$B$23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Cliente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Cobrado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Status de Pagamento</a:t>
            </a:r>
          </a:p>
        </rich>
      </tx>
    </title>
    <plotArea>
      <pieChart>
        <varyColors val="1"/>
        <ser>
          <idx val="0"/>
          <order val="0"/>
          <tx>
            <strRef>
              <f>'Dashboard'!E13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'Dashboard'!$D$14:$D$15</f>
            </numRef>
          </cat>
          <val>
            <numRef>
              <f>'Dashboard'!$E$14:$E$15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25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6" customWidth="1" min="3" max="3"/>
    <col width="20" customWidth="1" min="4" max="4"/>
    <col width="12" customWidth="1" min="5" max="5"/>
    <col width="18" customWidth="1" min="6" max="6"/>
    <col width="20" customWidth="1" min="7" max="7"/>
    <col width="15" customWidth="1" min="8" max="8"/>
    <col width="12" customWidth="1" min="9" max="9"/>
    <col width="16" customWidth="1" min="10" max="10"/>
    <col width="20" customWidth="1" min="11" max="11"/>
    <col width="18" customWidth="1" min="12" max="12"/>
    <col width="3" customWidth="1" min="13" max="13"/>
    <col width="20" customWidth="1" min="14" max="14"/>
    <col width="18" customWidth="1" min="15" max="15"/>
  </cols>
  <sheetData>
    <row r="1">
      <c r="A1" s="1" t="inlineStr">
        <is>
          <t>CONTROLE DE SERVIÇOS PRESTADOS</t>
        </is>
      </c>
    </row>
    <row r="2"/>
    <row r="3">
      <c r="A3" s="2" t="inlineStr">
        <is>
          <t>ID</t>
        </is>
      </c>
      <c r="B3" s="2" t="inlineStr">
        <is>
          <t>Cliente</t>
        </is>
      </c>
      <c r="C3" s="2" t="inlineStr">
        <is>
          <t>Cidade</t>
        </is>
      </c>
      <c r="D3" s="2" t="inlineStr">
        <is>
          <t>Serviço Prestado</t>
        </is>
      </c>
      <c r="E3" s="2" t="inlineStr">
        <is>
          <t>Data</t>
        </is>
      </c>
      <c r="F3" s="2" t="inlineStr">
        <is>
          <t>Valor Cobrado (R$)</t>
        </is>
      </c>
      <c r="G3" s="2" t="inlineStr">
        <is>
          <t>Custo Operacional (R$)</t>
        </is>
      </c>
      <c r="H3" s="2" t="inlineStr">
        <is>
          <t>Lucro (R$)</t>
        </is>
      </c>
      <c r="I3" s="2" t="inlineStr">
        <is>
          <t>Margem (%)</t>
        </is>
      </c>
      <c r="J3" s="2" t="inlineStr">
        <is>
          <t>Status Pagamento</t>
        </is>
      </c>
      <c r="K3" s="2" t="inlineStr">
        <is>
          <t>Forma de Pagamento</t>
        </is>
      </c>
      <c r="L3" s="2" t="inlineStr">
        <is>
          <t>Preço Referência (R$)</t>
        </is>
      </c>
      <c r="N3" s="3" t="inlineStr">
        <is>
          <t>Serviço</t>
        </is>
      </c>
      <c r="O3" s="3" t="inlineStr">
        <is>
          <t>Preço Referência (R$)</t>
        </is>
      </c>
    </row>
    <row r="4">
      <c r="A4" s="4" t="n">
        <v>1</v>
      </c>
      <c r="B4" s="5" t="inlineStr">
        <is>
          <t>João Silva</t>
        </is>
      </c>
      <c r="C4" s="4" t="inlineStr">
        <is>
          <t>São Paulo</t>
        </is>
      </c>
      <c r="D4" s="5" t="inlineStr">
        <is>
          <t>Consultoria</t>
        </is>
      </c>
      <c r="E4" s="4" t="inlineStr">
        <is>
          <t>05/01/2026</t>
        </is>
      </c>
      <c r="F4" s="6" t="n">
        <v>4500</v>
      </c>
      <c r="G4" s="6" t="n">
        <v>1800</v>
      </c>
      <c r="H4" s="6">
        <f>F4-G4</f>
        <v/>
      </c>
      <c r="I4" s="7">
        <f>IFERROR(H4/F4,0)</f>
        <v/>
      </c>
      <c r="J4" s="4" t="inlineStr">
        <is>
          <t>Pago</t>
        </is>
      </c>
      <c r="K4" s="4" t="inlineStr">
        <is>
          <t>Pix</t>
        </is>
      </c>
      <c r="L4" s="6">
        <f>IFERROR(VLOOKUP(D4,$N$4:$O$11,2,0),"")</f>
        <v/>
      </c>
      <c r="N4" s="8" t="inlineStr">
        <is>
          <t>Consultoria</t>
        </is>
      </c>
      <c r="O4" s="9" t="n">
        <v>4700</v>
      </c>
    </row>
    <row r="5">
      <c r="A5" s="10" t="n">
        <v>2</v>
      </c>
      <c r="B5" s="11" t="inlineStr">
        <is>
          <t>Maria Oliveira</t>
        </is>
      </c>
      <c r="C5" s="10" t="inlineStr">
        <is>
          <t>Rio de Janeiro</t>
        </is>
      </c>
      <c r="D5" s="11" t="inlineStr">
        <is>
          <t>Desenvolvimento Web</t>
        </is>
      </c>
      <c r="E5" s="10" t="inlineStr">
        <is>
          <t>12/01/2026</t>
        </is>
      </c>
      <c r="F5" s="12" t="n">
        <v>7800</v>
      </c>
      <c r="G5" s="12" t="n">
        <v>3200</v>
      </c>
      <c r="H5" s="12">
        <f>F5-G5</f>
        <v/>
      </c>
      <c r="I5" s="13">
        <f>IFERROR(H5/F5,0)</f>
        <v/>
      </c>
      <c r="J5" s="10" t="inlineStr">
        <is>
          <t>Pago</t>
        </is>
      </c>
      <c r="K5" s="10" t="inlineStr">
        <is>
          <t>Cartão de Crédito</t>
        </is>
      </c>
      <c r="L5" s="12">
        <f>IFERROR(VLOOKUP(D5,$N$4:$O$11,2,0),"")</f>
        <v/>
      </c>
      <c r="N5" s="8" t="inlineStr">
        <is>
          <t>Desenvolvimento Web</t>
        </is>
      </c>
      <c r="O5" s="9" t="n">
        <v>8000</v>
      </c>
    </row>
    <row r="6">
      <c r="A6" s="4" t="n">
        <v>3</v>
      </c>
      <c r="B6" s="5" t="inlineStr">
        <is>
          <t>Pedro Santos</t>
        </is>
      </c>
      <c r="C6" s="4" t="inlineStr">
        <is>
          <t>Belo Horizonte</t>
        </is>
      </c>
      <c r="D6" s="5" t="inlineStr">
        <is>
          <t>Manutenção</t>
        </is>
      </c>
      <c r="E6" s="4" t="inlineStr">
        <is>
          <t>20/01/2026</t>
        </is>
      </c>
      <c r="F6" s="6" t="n">
        <v>2100</v>
      </c>
      <c r="G6" s="6" t="n">
        <v>900</v>
      </c>
      <c r="H6" s="6">
        <f>F6-G6</f>
        <v/>
      </c>
      <c r="I6" s="7">
        <f>IFERROR(H6/F6,0)</f>
        <v/>
      </c>
      <c r="J6" s="4" t="inlineStr">
        <is>
          <t>Pendente</t>
        </is>
      </c>
      <c r="K6" s="4" t="inlineStr">
        <is>
          <t>Boleto</t>
        </is>
      </c>
      <c r="L6" s="6">
        <f>IFERROR(VLOOKUP(D6,$N$4:$O$11,2,0),"")</f>
        <v/>
      </c>
      <c r="N6" s="8" t="inlineStr">
        <is>
          <t>Manutenção</t>
        </is>
      </c>
      <c r="O6" s="9" t="n">
        <v>2200</v>
      </c>
    </row>
    <row r="7">
      <c r="A7" s="10" t="n">
        <v>4</v>
      </c>
      <c r="B7" s="11" t="inlineStr">
        <is>
          <t>Ana Souza</t>
        </is>
      </c>
      <c r="C7" s="10" t="inlineStr">
        <is>
          <t>Curitiba</t>
        </is>
      </c>
      <c r="D7" s="11" t="inlineStr">
        <is>
          <t>Suporte Técnico</t>
        </is>
      </c>
      <c r="E7" s="10" t="inlineStr">
        <is>
          <t>28/01/2026</t>
        </is>
      </c>
      <c r="F7" s="12" t="n">
        <v>1600</v>
      </c>
      <c r="G7" s="12" t="n">
        <v>700</v>
      </c>
      <c r="H7" s="12">
        <f>F7-G7</f>
        <v/>
      </c>
      <c r="I7" s="13">
        <f>IFERROR(H7/F7,0)</f>
        <v/>
      </c>
      <c r="J7" s="10" t="inlineStr">
        <is>
          <t>Pago</t>
        </is>
      </c>
      <c r="K7" s="10" t="inlineStr">
        <is>
          <t>Transferência</t>
        </is>
      </c>
      <c r="L7" s="12">
        <f>IFERROR(VLOOKUP(D7,$N$4:$O$11,2,0),"")</f>
        <v/>
      </c>
      <c r="N7" s="8" t="inlineStr">
        <is>
          <t>Suporte Técnico</t>
        </is>
      </c>
      <c r="O7" s="9" t="n">
        <v>1700</v>
      </c>
    </row>
    <row r="8">
      <c r="A8" s="4" t="n">
        <v>5</v>
      </c>
      <c r="B8" s="5" t="inlineStr">
        <is>
          <t>Carlos Pereira</t>
        </is>
      </c>
      <c r="C8" s="4" t="inlineStr">
        <is>
          <t>Porto Alegre</t>
        </is>
      </c>
      <c r="D8" s="5" t="inlineStr">
        <is>
          <t>Instalação</t>
        </is>
      </c>
      <c r="E8" s="4" t="inlineStr">
        <is>
          <t>03/02/2026</t>
        </is>
      </c>
      <c r="F8" s="6" t="n">
        <v>3200</v>
      </c>
      <c r="G8" s="6" t="n">
        <v>1500</v>
      </c>
      <c r="H8" s="6">
        <f>F8-G8</f>
        <v/>
      </c>
      <c r="I8" s="7">
        <f>IFERROR(H8/F8,0)</f>
        <v/>
      </c>
      <c r="J8" s="4" t="inlineStr">
        <is>
          <t>Pago</t>
        </is>
      </c>
      <c r="K8" s="4" t="inlineStr">
        <is>
          <t>Pix</t>
        </is>
      </c>
      <c r="L8" s="6">
        <f>IFERROR(VLOOKUP(D8,$N$4:$O$11,2,0),"")</f>
        <v/>
      </c>
      <c r="N8" s="8" t="inlineStr">
        <is>
          <t>Instalação</t>
        </is>
      </c>
      <c r="O8" s="9" t="n">
        <v>3300</v>
      </c>
    </row>
    <row r="9">
      <c r="A9" s="10" t="n">
        <v>6</v>
      </c>
      <c r="B9" s="11" t="inlineStr">
        <is>
          <t>Juliana Costa</t>
        </is>
      </c>
      <c r="C9" s="10" t="inlineStr">
        <is>
          <t>Salvador</t>
        </is>
      </c>
      <c r="D9" s="11" t="inlineStr">
        <is>
          <t>Design Gráfico</t>
        </is>
      </c>
      <c r="E9" s="10" t="inlineStr">
        <is>
          <t>10/02/2026</t>
        </is>
      </c>
      <c r="F9" s="12" t="n">
        <v>2800</v>
      </c>
      <c r="G9" s="12" t="n">
        <v>1100</v>
      </c>
      <c r="H9" s="12">
        <f>F9-G9</f>
        <v/>
      </c>
      <c r="I9" s="13">
        <f>IFERROR(H9/F9,0)</f>
        <v/>
      </c>
      <c r="J9" s="10" t="inlineStr">
        <is>
          <t>Pendente</t>
        </is>
      </c>
      <c r="K9" s="10" t="inlineStr">
        <is>
          <t>Boleto</t>
        </is>
      </c>
      <c r="L9" s="12">
        <f>IFERROR(VLOOKUP(D9,$N$4:$O$11,2,0),"")</f>
        <v/>
      </c>
      <c r="N9" s="8" t="inlineStr">
        <is>
          <t>Design Gráfico</t>
        </is>
      </c>
      <c r="O9" s="9" t="n">
        <v>2900</v>
      </c>
    </row>
    <row r="10">
      <c r="A10" s="4" t="n">
        <v>7</v>
      </c>
      <c r="B10" s="5" t="inlineStr">
        <is>
          <t>Rafael Almeida</t>
        </is>
      </c>
      <c r="C10" s="4" t="inlineStr">
        <is>
          <t>Recife</t>
        </is>
      </c>
      <c r="D10" s="5" t="inlineStr">
        <is>
          <t>Treinamento</t>
        </is>
      </c>
      <c r="E10" s="4" t="inlineStr">
        <is>
          <t>15/02/2026</t>
        </is>
      </c>
      <c r="F10" s="6" t="n">
        <v>5200</v>
      </c>
      <c r="G10" s="6" t="n">
        <v>2000</v>
      </c>
      <c r="H10" s="6">
        <f>F10-G10</f>
        <v/>
      </c>
      <c r="I10" s="7">
        <f>IFERROR(H10/F10,0)</f>
        <v/>
      </c>
      <c r="J10" s="4" t="inlineStr">
        <is>
          <t>Pago</t>
        </is>
      </c>
      <c r="K10" s="4" t="inlineStr">
        <is>
          <t>Cartão de Crédito</t>
        </is>
      </c>
      <c r="L10" s="6">
        <f>IFERROR(VLOOKUP(D10,$N$4:$O$11,2,0),"")</f>
        <v/>
      </c>
      <c r="N10" s="8" t="inlineStr">
        <is>
          <t>Treinamento</t>
        </is>
      </c>
      <c r="O10" s="9" t="n">
        <v>5300</v>
      </c>
    </row>
    <row r="11">
      <c r="A11" s="10" t="n">
        <v>8</v>
      </c>
      <c r="B11" s="11" t="inlineStr">
        <is>
          <t>Camila Ferreira</t>
        </is>
      </c>
      <c r="C11" s="10" t="inlineStr">
        <is>
          <t>Fortaleza</t>
        </is>
      </c>
      <c r="D11" s="11" t="inlineStr">
        <is>
          <t>Auditoria</t>
        </is>
      </c>
      <c r="E11" s="10" t="inlineStr">
        <is>
          <t>22/02/2026</t>
        </is>
      </c>
      <c r="F11" s="12" t="n">
        <v>6400</v>
      </c>
      <c r="G11" s="12" t="n">
        <v>2600</v>
      </c>
      <c r="H11" s="12">
        <f>F11-G11</f>
        <v/>
      </c>
      <c r="I11" s="13">
        <f>IFERROR(H11/F11,0)</f>
        <v/>
      </c>
      <c r="J11" s="10" t="inlineStr">
        <is>
          <t>Pago</t>
        </is>
      </c>
      <c r="K11" s="10" t="inlineStr">
        <is>
          <t>Transferência</t>
        </is>
      </c>
      <c r="L11" s="12">
        <f>IFERROR(VLOOKUP(D11,$N$4:$O$11,2,0),"")</f>
        <v/>
      </c>
      <c r="N11" s="8" t="inlineStr">
        <is>
          <t>Auditoria</t>
        </is>
      </c>
      <c r="O11" s="9" t="n">
        <v>6500</v>
      </c>
    </row>
    <row r="12">
      <c r="A12" s="4" t="n">
        <v>9</v>
      </c>
      <c r="B12" s="5" t="inlineStr">
        <is>
          <t>Lucas Martins</t>
        </is>
      </c>
      <c r="C12" s="4" t="inlineStr">
        <is>
          <t>Brasília</t>
        </is>
      </c>
      <c r="D12" s="5" t="inlineStr">
        <is>
          <t>Consultoria</t>
        </is>
      </c>
      <c r="E12" s="4" t="inlineStr">
        <is>
          <t>01/03/2026</t>
        </is>
      </c>
      <c r="F12" s="6" t="n">
        <v>4900</v>
      </c>
      <c r="G12" s="6" t="n">
        <v>2000</v>
      </c>
      <c r="H12" s="6">
        <f>F12-G12</f>
        <v/>
      </c>
      <c r="I12" s="7">
        <f>IFERROR(H12/F12,0)</f>
        <v/>
      </c>
      <c r="J12" s="4" t="inlineStr">
        <is>
          <t>Pendente</t>
        </is>
      </c>
      <c r="K12" s="4" t="inlineStr">
        <is>
          <t>Pix</t>
        </is>
      </c>
      <c r="L12" s="6">
        <f>IFERROR(VLOOKUP(D12,$N$4:$O$11,2,0),"")</f>
        <v/>
      </c>
    </row>
    <row r="13">
      <c r="A13" s="10" t="n">
        <v>10</v>
      </c>
      <c r="B13" s="11" t="inlineStr">
        <is>
          <t>Fernanda Lima</t>
        </is>
      </c>
      <c r="C13" s="10" t="inlineStr">
        <is>
          <t>Manaus</t>
        </is>
      </c>
      <c r="D13" s="11" t="inlineStr">
        <is>
          <t>Desenvolvimento Web</t>
        </is>
      </c>
      <c r="E13" s="10" t="inlineStr">
        <is>
          <t>08/03/2026</t>
        </is>
      </c>
      <c r="F13" s="12" t="n">
        <v>8100</v>
      </c>
      <c r="G13" s="12" t="n">
        <v>3500</v>
      </c>
      <c r="H13" s="12">
        <f>F13-G13</f>
        <v/>
      </c>
      <c r="I13" s="13">
        <f>IFERROR(H13/F13,0)</f>
        <v/>
      </c>
      <c r="J13" s="10" t="inlineStr">
        <is>
          <t>Pago</t>
        </is>
      </c>
      <c r="K13" s="10" t="inlineStr">
        <is>
          <t>Cartão de Crédito</t>
        </is>
      </c>
      <c r="L13" s="12">
        <f>IFERROR(VLOOKUP(D13,$N$4:$O$11,2,0),"")</f>
        <v/>
      </c>
      <c r="N13" s="3" t="inlineStr">
        <is>
          <t>Status</t>
        </is>
      </c>
      <c r="O13" s="3" t="inlineStr">
        <is>
          <t>Quantidade</t>
        </is>
      </c>
    </row>
    <row r="14">
      <c r="A14" s="14" t="inlineStr"/>
      <c r="B14" s="15" t="inlineStr">
        <is>
          <t>TOTAIS / MÉDIAS</t>
        </is>
      </c>
      <c r="C14" s="15" t="inlineStr"/>
      <c r="D14" s="15" t="inlineStr"/>
      <c r="E14" s="15" t="inlineStr"/>
      <c r="F14" s="16">
        <f>SUM(F4:F13)</f>
        <v/>
      </c>
      <c r="G14" s="16">
        <f>SUM(G4:G13)</f>
        <v/>
      </c>
      <c r="H14" s="16">
        <f>SUM(H4:H13)</f>
        <v/>
      </c>
      <c r="I14" s="17">
        <f>IFERROR(H14/F14,0)</f>
        <v/>
      </c>
      <c r="J14" s="15" t="inlineStr"/>
      <c r="K14" s="15" t="inlineStr"/>
      <c r="L14" s="15" t="inlineStr"/>
      <c r="N14" s="8" t="inlineStr">
        <is>
          <t>Pago</t>
        </is>
      </c>
      <c r="O14" s="8">
        <f>COUNTIF(J4:J13,"Pago")</f>
        <v/>
      </c>
    </row>
    <row r="15">
      <c r="N15" s="8" t="inlineStr">
        <is>
          <t>Pendente</t>
        </is>
      </c>
      <c r="O15" s="8">
        <f>COUNTIF(J4:J13,"Pendente")</f>
        <v/>
      </c>
    </row>
  </sheetData>
  <mergeCells count="1">
    <mergeCell ref="A1:L1"/>
  </mergeCells>
  <conditionalFormatting sqref="J4:J13">
    <cfRule type="expression" priority="1" dxfId="0" stopIfTrue="1">
      <formula>J4="Pago"</formula>
    </cfRule>
    <cfRule type="expression" priority="2" dxfId="1" stopIfTrue="1">
      <formula>J4="Pendente"</formula>
    </cfRule>
  </conditionalFormatting>
  <conditionalFormatting sqref="I4:I13">
    <cfRule type="cellIs" priority="3" operator="lessThan" dxfId="2">
      <formula>0.4</formula>
    </cfRule>
    <cfRule type="cellIs" priority="4" operator="greaterThanOrEqual" dxfId="3">
      <formula>0.5</formula>
    </cfRule>
  </conditionalFormatting>
  <dataValidations count="2">
    <dataValidation sqref="J4:J13" showErrorMessage="1" showInputMessage="1" allowBlank="1" type="list">
      <formula1>"Pago,Pendente"</formula1>
    </dataValidation>
    <dataValidation sqref="K4:K13" showErrorMessage="1" showInputMessage="1" allowBlank="1" type="list">
      <formula1>"Pix,Cartão de Crédito,Boleto,Transferência"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24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DASHBOARD - SERVIÇOS PRESTADOS</t>
        </is>
      </c>
    </row>
    <row r="2"/>
    <row r="3">
      <c r="A3" s="2" t="inlineStr">
        <is>
          <t>Indicador</t>
        </is>
      </c>
      <c r="B3" s="2" t="inlineStr">
        <is>
          <t>Valor</t>
        </is>
      </c>
    </row>
    <row r="4">
      <c r="A4" s="18" t="inlineStr">
        <is>
          <t>Faturamento Total</t>
        </is>
      </c>
      <c r="B4" s="6">
        <f>'Serviços Prestados'!F14</f>
        <v/>
      </c>
    </row>
    <row r="5">
      <c r="A5" s="19" t="inlineStr">
        <is>
          <t>Custo Total</t>
        </is>
      </c>
      <c r="B5" s="12">
        <f>'Serviços Prestados'!G14</f>
        <v/>
      </c>
    </row>
    <row r="6">
      <c r="A6" s="18" t="inlineStr">
        <is>
          <t>Lucro Total</t>
        </is>
      </c>
      <c r="B6" s="6">
        <f>'Serviços Prestados'!H14</f>
        <v/>
      </c>
    </row>
    <row r="7">
      <c r="A7" s="19" t="inlineStr">
        <is>
          <t>Margem Média</t>
        </is>
      </c>
      <c r="B7" s="13">
        <f>'Serviços Prestados'!I14</f>
        <v/>
      </c>
    </row>
    <row r="8">
      <c r="A8" s="18" t="inlineStr">
        <is>
          <t>Ticket Médio</t>
        </is>
      </c>
      <c r="B8" s="6">
        <f>IFERROR('Serviços Prestados'!F14/COUNTA('Serviços Prestados'!B4:B13),0)</f>
        <v/>
      </c>
    </row>
    <row r="9">
      <c r="A9" s="19" t="inlineStr">
        <is>
          <t>Serviços Pagos</t>
        </is>
      </c>
      <c r="B9" s="20">
        <f>'Serviços Prestados'!O14</f>
        <v/>
      </c>
    </row>
    <row r="10">
      <c r="A10" s="18" t="inlineStr">
        <is>
          <t>Serviços Pendentes</t>
        </is>
      </c>
      <c r="B10" s="21">
        <f>'Serviços Prestados'!O15</f>
        <v/>
      </c>
    </row>
    <row r="11"/>
    <row r="12"/>
    <row r="13">
      <c r="A13" s="3" t="inlineStr">
        <is>
          <t>Cliente</t>
        </is>
      </c>
      <c r="B13" s="3" t="inlineStr">
        <is>
          <t>Valor Cobrado (R$)</t>
        </is>
      </c>
      <c r="D13" s="3" t="inlineStr">
        <is>
          <t>Status</t>
        </is>
      </c>
      <c r="E13" s="3" t="inlineStr">
        <is>
          <t>Quantidade</t>
        </is>
      </c>
    </row>
    <row r="14">
      <c r="A14" s="8">
        <f>'Serviços Prestados'!B4</f>
        <v/>
      </c>
      <c r="B14" s="9">
        <f>'Serviços Prestados'!F4</f>
        <v/>
      </c>
      <c r="D14" s="8" t="inlineStr">
        <is>
          <t>Pago</t>
        </is>
      </c>
      <c r="E14" s="8">
        <f>'Serviços Prestados'!O14</f>
        <v/>
      </c>
    </row>
    <row r="15">
      <c r="A15" s="8">
        <f>'Serviços Prestados'!B5</f>
        <v/>
      </c>
      <c r="B15" s="9">
        <f>'Serviços Prestados'!F5</f>
        <v/>
      </c>
      <c r="D15" s="8" t="inlineStr">
        <is>
          <t>Pendente</t>
        </is>
      </c>
      <c r="E15" s="8">
        <f>'Serviços Prestados'!O15</f>
        <v/>
      </c>
    </row>
    <row r="16">
      <c r="A16" s="8">
        <f>'Serviços Prestados'!B6</f>
        <v/>
      </c>
      <c r="B16" s="9">
        <f>'Serviços Prestados'!F6</f>
        <v/>
      </c>
    </row>
    <row r="17">
      <c r="A17" s="8">
        <f>'Serviços Prestados'!B7</f>
        <v/>
      </c>
      <c r="B17" s="9">
        <f>'Serviços Prestados'!F7</f>
        <v/>
      </c>
    </row>
    <row r="18">
      <c r="A18" s="8">
        <f>'Serviços Prestados'!B8</f>
        <v/>
      </c>
      <c r="B18" s="9">
        <f>'Serviços Prestados'!F8</f>
        <v/>
      </c>
    </row>
    <row r="19">
      <c r="A19" s="8">
        <f>'Serviços Prestados'!B9</f>
        <v/>
      </c>
      <c r="B19" s="9">
        <f>'Serviços Prestados'!F9</f>
        <v/>
      </c>
    </row>
    <row r="20">
      <c r="A20" s="8">
        <f>'Serviços Prestados'!B10</f>
        <v/>
      </c>
      <c r="B20" s="9">
        <f>'Serviços Prestados'!F10</f>
        <v/>
      </c>
    </row>
    <row r="21">
      <c r="A21" s="8">
        <f>'Serviços Prestados'!B11</f>
        <v/>
      </c>
      <c r="B21" s="9">
        <f>'Serviços Prestados'!F11</f>
        <v/>
      </c>
    </row>
    <row r="22">
      <c r="A22" s="8">
        <f>'Serviços Prestados'!B12</f>
        <v/>
      </c>
      <c r="B22" s="9">
        <f>'Serviços Prestados'!F12</f>
        <v/>
      </c>
    </row>
    <row r="23">
      <c r="A23" s="8">
        <f>'Serviços Prestados'!B13</f>
        <v/>
      </c>
      <c r="B23" s="9">
        <f>'Serviços Prestados'!F13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</cols>
  <sheetData>
    <row r="1">
      <c r="A1" s="1" t="inlineStr">
        <is>
          <t>INSTRUÇÕES DE USO DA PLANILHA</t>
        </is>
      </c>
    </row>
    <row r="2"/>
    <row r="3" ht="42" customHeight="1">
      <c r="A3" s="22" t="inlineStr">
        <is>
          <t>Aba 'Serviços Prestados'</t>
        </is>
      </c>
      <c r="B3" s="23" t="inlineStr">
        <is>
          <t>Contém o registro detalhado de cada serviço prestado: cliente, cidade, tipo de serviço, data, valor cobrado, custo operacional, lucro e margem calculados automaticamente, status de pagamento e forma de pagamento.</t>
        </is>
      </c>
      <c r="C3" s="24" t="n"/>
      <c r="D3" s="25" t="n"/>
    </row>
    <row r="4" ht="42" customHeight="1">
      <c r="A4" s="22" t="inlineStr">
        <is>
          <t>Colunas calculadas</t>
        </is>
      </c>
      <c r="B4" s="23" t="inlineStr">
        <is>
          <t>Lucro (R$) = Valor Cobrado - Custo Operacional. Margem (%) = Lucro / Valor Cobrado. Preço Referência é buscado na tabela auxiliar (colunas N/O) usando VLOOKUP.</t>
        </is>
      </c>
      <c r="C4" s="24" t="n"/>
      <c r="D4" s="25" t="n"/>
    </row>
    <row r="5" ht="42" customHeight="1">
      <c r="A5" s="22" t="inlineStr">
        <is>
          <t>Status Pagamento</t>
        </is>
      </c>
      <c r="B5" s="23" t="inlineStr">
        <is>
          <t>Use o menu suspenso (dropdown) para selecionar 'Pago' ou 'Pendente'. As células mudam de cor automaticamente: verde para Pago, vermelho para Pendente.</t>
        </is>
      </c>
      <c r="C5" s="24" t="n"/>
      <c r="D5" s="25" t="n"/>
    </row>
    <row r="6" ht="42" customHeight="1">
      <c r="A6" s="22" t="inlineStr">
        <is>
          <t>Forma de Pagamento</t>
        </is>
      </c>
      <c r="B6" s="23" t="inlineStr">
        <is>
          <t>Selecione entre Pix, Cartão de Crédito, Boleto ou Transferência através do menu suspenso.</t>
        </is>
      </c>
      <c r="C6" s="24" t="n"/>
      <c r="D6" s="25" t="n"/>
    </row>
    <row r="7" ht="42" customHeight="1">
      <c r="A7" s="22" t="inlineStr">
        <is>
          <t>Linha de Totais</t>
        </is>
      </c>
      <c r="B7" s="23" t="inlineStr">
        <is>
          <t>Ao final da tabela principal, a linha destacada em verde-escuro soma os valores de faturamento, custo, lucro e calcula a margem média geral.</t>
        </is>
      </c>
      <c r="C7" s="24" t="n"/>
      <c r="D7" s="25" t="n"/>
    </row>
    <row r="8" ht="42" customHeight="1">
      <c r="A8" s="22" t="inlineStr">
        <is>
          <t>Aba 'Dashboard'</t>
        </is>
      </c>
      <c r="B8" s="23" t="inlineStr">
        <is>
          <t>Apresenta os indicadores-chave (KPIs): faturamento total, custo total, lucro total, margem média, ticket médio e contagem de serviços pagos/pendentes, além de gráficos de barras e pizza.</t>
        </is>
      </c>
      <c r="C8" s="24" t="n"/>
      <c r="D8" s="25" t="n"/>
    </row>
    <row r="9" ht="42" customHeight="1">
      <c r="A9" s="22" t="inlineStr">
        <is>
          <t>Gráfico de Barras</t>
        </is>
      </c>
      <c r="B9" s="23" t="inlineStr">
        <is>
          <t>Mostra o valor cobrado por cliente, permitindo identificar rapidamente os clientes de maior faturamento.</t>
        </is>
      </c>
      <c r="C9" s="24" t="n"/>
      <c r="D9" s="25" t="n"/>
    </row>
    <row r="10" ht="42" customHeight="1">
      <c r="A10" s="22" t="inlineStr">
        <is>
          <t>Gráfico de Pizza</t>
        </is>
      </c>
      <c r="B10" s="23" t="inlineStr">
        <is>
          <t>Exibe a proporção entre serviços pagos e pendentes, facilitando o acompanhamento financeiro.</t>
        </is>
      </c>
      <c r="C10" s="24" t="n"/>
      <c r="D10" s="25" t="n"/>
    </row>
    <row r="11" ht="42" customHeight="1">
      <c r="A11" s="22" t="inlineStr">
        <is>
          <t>Atualização dos dados</t>
        </is>
      </c>
      <c r="B11" s="23" t="inlineStr">
        <is>
          <t>Para adicionar novos serviços, insira uma nova linha antes da linha de Totais na aba 'Serviços Prestados' e replique as fórmulas das colunas H, I e L.</t>
        </is>
      </c>
      <c r="C11" s="24" t="n"/>
      <c r="D11" s="25" t="n"/>
    </row>
  </sheetData>
  <mergeCells count="19">
    <mergeCell ref="A1:D1"/>
    <mergeCell ref="A3"/>
    <mergeCell ref="B3:D3"/>
    <mergeCell ref="A4"/>
    <mergeCell ref="B4:D4"/>
    <mergeCell ref="A5"/>
    <mergeCell ref="B5:D5"/>
    <mergeCell ref="A6"/>
    <mergeCell ref="B6:D6"/>
    <mergeCell ref="A7"/>
    <mergeCell ref="B7:D7"/>
    <mergeCell ref="A8"/>
    <mergeCell ref="B8:D8"/>
    <mergeCell ref="A9"/>
    <mergeCell ref="B9:D9"/>
    <mergeCell ref="A10"/>
    <mergeCell ref="B10:D10"/>
    <mergeCell ref="A11"/>
    <mergeCell ref="B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2026-07-18T15:24:34Z</dcterms:created>
  <dcterms:modified xmlns:dcterms="http://purl.org/dc/terms/" xmlns:xsi="http://www.w3.org/2001/XMLSchema-instance" xsi:type="dcterms:W3CDTF">2026-07-18T15:24:34Z</dcterms:modified>
</cp:coreProperties>
</file>